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CCCC51C3-7ADF-4DF1-A372-6784AEBD839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Leaburg Sorter" sheetId="11" r:id="rId4"/>
    <sheet name="McKenzie" sheetId="7" r:id="rId5"/>
    <sheet name="Leaburg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6" l="1"/>
  <c r="B48" i="11" l="1"/>
  <c r="G45" i="11"/>
  <c r="G49" i="11" s="1"/>
  <c r="D44" i="11"/>
  <c r="D48" i="11" s="1"/>
  <c r="C44" i="11"/>
  <c r="C48" i="11" s="1"/>
  <c r="B44" i="11"/>
  <c r="L29" i="11"/>
  <c r="K29" i="11"/>
  <c r="K6" i="11"/>
  <c r="K75" i="6" l="1"/>
  <c r="K72" i="6" l="1"/>
  <c r="B16" i="6" l="1"/>
  <c r="C16" i="6"/>
  <c r="D16" i="6"/>
  <c r="E16" i="6"/>
  <c r="M36" i="9"/>
  <c r="L36" i="9"/>
  <c r="K36" i="9"/>
  <c r="J36" i="9"/>
  <c r="I36" i="9"/>
  <c r="H36" i="9"/>
  <c r="M49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51" i="9" l="1"/>
  <c r="D51" i="9"/>
  <c r="B51" i="9"/>
  <c r="C33" i="9"/>
  <c r="D33" i="9"/>
  <c r="B33" i="9"/>
  <c r="E45" i="5" l="1"/>
  <c r="E46" i="5"/>
  <c r="C15" i="9" l="1"/>
  <c r="D15" i="9"/>
  <c r="E15" i="9"/>
  <c r="F15" i="9"/>
  <c r="G15" i="9"/>
  <c r="H15" i="9"/>
  <c r="I15" i="9"/>
  <c r="B15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5" i="9" l="1"/>
  <c r="D65" i="9"/>
  <c r="B65" i="9"/>
  <c r="D69" i="5" l="1"/>
  <c r="E69" i="5"/>
  <c r="F69" i="5"/>
  <c r="G69" i="5"/>
  <c r="H69" i="5"/>
  <c r="C69" i="5"/>
  <c r="I69" i="5" l="1"/>
  <c r="C81" i="6"/>
  <c r="M54" i="9" l="1"/>
  <c r="C54" i="9" l="1"/>
  <c r="D54" i="9"/>
  <c r="B54" i="9"/>
  <c r="C38" i="9"/>
  <c r="D38" i="9"/>
  <c r="B38" i="9"/>
  <c r="B37" i="5"/>
  <c r="E38" i="9" l="1"/>
  <c r="F64" i="5" l="1"/>
  <c r="G64" i="5"/>
  <c r="H64" i="5"/>
  <c r="B30" i="6" l="1"/>
  <c r="C51" i="5" l="1"/>
  <c r="D51" i="5"/>
  <c r="B51" i="5"/>
  <c r="E51" i="5" l="1"/>
  <c r="C20" i="9"/>
  <c r="D20" i="9"/>
  <c r="E20" i="9"/>
  <c r="F20" i="9"/>
  <c r="G20" i="9"/>
  <c r="H20" i="9"/>
  <c r="I20" i="9"/>
  <c r="B20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0" i="6"/>
  <c r="D30" i="6"/>
  <c r="E30" i="6"/>
  <c r="F30" i="6"/>
  <c r="G30" i="6"/>
  <c r="H30" i="6"/>
  <c r="I30" i="6"/>
  <c r="J30" i="6"/>
  <c r="K30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1" i="9"/>
  <c r="C61" i="9"/>
  <c r="B61" i="9"/>
  <c r="J46" i="9"/>
  <c r="I46" i="9"/>
  <c r="H46" i="9"/>
  <c r="C74" i="6"/>
  <c r="D49" i="6"/>
  <c r="C49" i="6"/>
  <c r="B49" i="6"/>
  <c r="W41" i="6"/>
  <c r="V41" i="6"/>
  <c r="K16" i="6"/>
  <c r="J16" i="6"/>
  <c r="I16" i="6"/>
  <c r="H16" i="6"/>
  <c r="G16" i="6"/>
  <c r="F16" i="6"/>
  <c r="K59" i="6" l="1"/>
  <c r="E58" i="6"/>
</calcChain>
</file>

<file path=xl/sharedStrings.xml><?xml version="1.0" encoding="utf-8"?>
<sst xmlns="http://schemas.openxmlformats.org/spreadsheetml/2006/main" count="458" uniqueCount="123">
  <si>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</si>
  <si>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</si>
  <si>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</si>
  <si>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</si>
  <si>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</si>
  <si>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</si>
  <si>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</si>
  <si>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</si>
  <si>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</si>
  <si>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</si>
  <si>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</si>
  <si>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</si>
  <si>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</si>
  <si>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</si>
  <si>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</si>
  <si>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</si>
  <si>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</si>
  <si>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</si>
  <si>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</si>
  <si>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</si>
  <si>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</si>
  <si>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</si>
  <si>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</si>
  <si>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</si>
  <si>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</si>
  <si>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</si>
  <si>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</si>
  <si>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</si>
  <si>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</si>
  <si>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</si>
  <si>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</si>
  <si>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</si>
  <si>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</si>
  <si>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</si>
  <si>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</si>
  <si>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</si>
  <si>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</si>
  <si>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</si>
  <si>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</si>
  <si>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</si>
  <si>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</si>
  <si>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</si>
  <si>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</si>
  <si>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</si>
  <si>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</si>
  <si>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</si>
  <si>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</si>
  <si>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</si>
  <si>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</si>
  <si>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</si>
  <si>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</si>
  <si>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</si>
  <si>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</si>
  <si>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</si>
  <si>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</si>
  <si>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</si>
  <si>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</si>
  <si>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</si>
  <si>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</si>
  <si>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</si>
  <si>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</si>
  <si>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</si>
  <si>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</si>
  <si>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</si>
  <si>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</si>
  <si>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</si>
  <si>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</si>
  <si>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</si>
  <si>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</si>
  <si>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</si>
  <si>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</si>
  <si>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</si>
  <si>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</si>
  <si>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</si>
  <si>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</si>
  <si>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</si>
  <si>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</si>
  <si>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</si>
  <si>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</si>
  <si>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</si>
  <si>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</si>
  <si>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</si>
  <si>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</si>
  <si>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</si>
  <si>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</si>
  <si>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</si>
  <si>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</si>
  <si>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</si>
  <si>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</si>
  <si>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</si>
  <si>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</si>
  <si>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</si>
  <si>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</si>
  <si>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</si>
  <si>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</si>
  <si>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</si>
  <si>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</si>
  <si>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</si>
  <si>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</si>
  <si>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</si>
  <si>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</si>
  <si>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</si>
  <si>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January</t>
  </si>
  <si>
    <t>Date *</t>
  </si>
  <si>
    <t xml:space="preserve">*  Date recorded only if fish were present </t>
  </si>
  <si>
    <t>WChS From Leaburg Sorter to River</t>
  </si>
  <si>
    <t>StS From Leaburg Sorter to River</t>
  </si>
  <si>
    <t>Broodstock for Willamette Hatchery @ Foster</t>
  </si>
  <si>
    <t>N. Santiam</t>
  </si>
  <si>
    <t>Horn Ck.</t>
  </si>
  <si>
    <t>Breitenbush</t>
  </si>
  <si>
    <t>ChS Above Green Peter Reservoir</t>
  </si>
  <si>
    <t>Hatchery CHS From Leaburg Sorter (Transferred to Minto)</t>
  </si>
  <si>
    <t>July - M.Santiam</t>
  </si>
  <si>
    <t xml:space="preserve">June 11th-30th  </t>
  </si>
  <si>
    <t>July 1st-31st</t>
  </si>
  <si>
    <t>August 1st-31st</t>
  </si>
  <si>
    <t>HORs to Breitenbush/NORs to N. Santiam</t>
  </si>
  <si>
    <t>September 1st-30th</t>
  </si>
  <si>
    <t>McKenzie Spring Chinook Spawned @ Minto Ponds</t>
  </si>
  <si>
    <t>Season Total</t>
  </si>
  <si>
    <t xml:space="preserve">No Trapping Ocurred </t>
  </si>
  <si>
    <t>River 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</si>
</sst>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80808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7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3" fillId="0" borderId="0" xfId="0" applyNumberFormat="1" applyFont="1"/>
    <xf numFmtId="0" fontId="18" fillId="8" borderId="15" xfId="0" applyNumberFormat="1" applyFont="1" applyFill="1" applyBorder="1" applyAlignment="1">
      <alignment horizontal="center"/>
    </xf>
    <xf numFmtId="0" fontId="18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50" xfId="0" applyFont="1" applyFill="1" applyBorder="1"/>
    <xf numFmtId="164" fontId="8" fillId="2" borderId="23" xfId="0" applyFont="1" applyFill="1" applyBorder="1"/>
    <xf numFmtId="164" fontId="0" fillId="0" borderId="1" xfId="0" applyBorder="1" applyAlignment="1">
      <alignment horizontal="left"/>
    </xf>
    <xf numFmtId="164" fontId="0" fillId="0" borderId="57" xfId="0" applyBorder="1"/>
    <xf numFmtId="164" fontId="0" fillId="0" borderId="37" xfId="0" applyBorder="1"/>
    <xf numFmtId="164" fontId="21" fillId="0" borderId="58" xfId="0" applyFont="1" applyBorder="1" applyAlignment="1">
      <alignment horizontal="center" vertical="center"/>
    </xf>
    <xf numFmtId="164" fontId="21" fillId="0" borderId="47" xfId="0" applyFont="1" applyBorder="1" applyAlignment="1">
      <alignment horizontal="center" vertical="center"/>
    </xf>
    <xf numFmtId="164" fontId="21" fillId="10" borderId="58" xfId="0" applyFont="1" applyFill="1" applyBorder="1" applyAlignment="1">
      <alignment horizontal="center" vertical="center"/>
    </xf>
    <xf numFmtId="16" fontId="21" fillId="0" borderId="57" xfId="0" applyNumberFormat="1" applyFont="1" applyBorder="1" applyAlignment="1">
      <alignment horizontal="center" vertical="center"/>
    </xf>
    <xf numFmtId="16" fontId="21" fillId="0" borderId="58" xfId="0" applyNumberFormat="1" applyFont="1" applyBorder="1" applyAlignment="1">
      <alignment horizontal="center" vertical="center"/>
    </xf>
    <xf numFmtId="164" fontId="0" fillId="2" borderId="7" xfId="0" applyFill="1" applyBorder="1" applyAlignment="1">
      <alignment horizontal="center"/>
    </xf>
    <xf numFmtId="164" fontId="22" fillId="10" borderId="58" xfId="0" applyFont="1" applyFill="1" applyBorder="1" applyAlignment="1">
      <alignment horizontal="center" vertical="center"/>
    </xf>
    <xf numFmtId="164" fontId="22" fillId="11" borderId="58" xfId="0" applyFont="1" applyFill="1" applyBorder="1" applyAlignment="1">
      <alignment horizontal="center" vertical="center"/>
    </xf>
    <xf numFmtId="164" fontId="22" fillId="2" borderId="58" xfId="0" applyFont="1" applyFill="1" applyBorder="1" applyAlignment="1">
      <alignment horizontal="center" vertical="center"/>
    </xf>
    <xf numFmtId="164" fontId="22" fillId="0" borderId="58" xfId="0" applyFont="1" applyBorder="1" applyAlignment="1">
      <alignment horizontal="center" vertical="center"/>
    </xf>
    <xf numFmtId="1" fontId="0" fillId="0" borderId="3" xfId="2" applyNumberFormat="1" applyFont="1" applyBorder="1" applyAlignment="1">
      <alignment horizontal="center"/>
    </xf>
    <xf numFmtId="164" fontId="11" fillId="0" borderId="16" xfId="0" applyFont="1" applyBorder="1" applyAlignment="1">
      <alignment horizontal="left"/>
    </xf>
    <xf numFmtId="164" fontId="11" fillId="2" borderId="17" xfId="0" applyFont="1" applyFill="1" applyBorder="1"/>
    <xf numFmtId="1" fontId="11" fillId="0" borderId="18" xfId="0" applyNumberFormat="1" applyFont="1" applyBorder="1" applyAlignment="1">
      <alignment horizontal="center"/>
    </xf>
    <xf numFmtId="1" fontId="21" fillId="0" borderId="60" xfId="0" applyNumberFormat="1" applyFont="1" applyBorder="1" applyAlignment="1">
      <alignment horizontal="center" vertical="center"/>
    </xf>
    <xf numFmtId="1" fontId="21" fillId="0" borderId="61" xfId="0" applyNumberFormat="1" applyFont="1" applyBorder="1" applyAlignment="1">
      <alignment horizontal="center" vertical="center"/>
    </xf>
    <xf numFmtId="1" fontId="21" fillId="10" borderId="60" xfId="0" applyNumberFormat="1" applyFont="1" applyFill="1" applyBorder="1" applyAlignment="1">
      <alignment horizontal="center" vertical="center"/>
    </xf>
    <xf numFmtId="1" fontId="21" fillId="11" borderId="60" xfId="0" applyNumberFormat="1" applyFont="1" applyFill="1" applyBorder="1" applyAlignment="1">
      <alignment horizontal="center" vertical="center"/>
    </xf>
    <xf numFmtId="1" fontId="23" fillId="0" borderId="60" xfId="0" applyNumberFormat="1" applyFont="1" applyBorder="1" applyAlignment="1">
      <alignment horizontal="center" vertical="center"/>
    </xf>
    <xf numFmtId="1" fontId="23" fillId="11" borderId="60" xfId="0" applyNumberFormat="1" applyFont="1" applyFill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1" fontId="21" fillId="10" borderId="9" xfId="0" applyNumberFormat="1" applyFont="1" applyFill="1" applyBorder="1" applyAlignment="1">
      <alignment horizontal="center" vertical="center"/>
    </xf>
    <xf numFmtId="1" fontId="24" fillId="12" borderId="62" xfId="0" applyNumberFormat="1" applyFont="1" applyFill="1" applyBorder="1" applyAlignment="1">
      <alignment horizontal="center" vertical="center" wrapText="1"/>
    </xf>
    <xf numFmtId="1" fontId="21" fillId="0" borderId="47" xfId="0" applyNumberFormat="1" applyFont="1" applyBorder="1" applyAlignment="1">
      <alignment horizontal="center" vertical="center"/>
    </xf>
    <xf numFmtId="164" fontId="0" fillId="2" borderId="22" xfId="0" applyFill="1" applyBorder="1" applyAlignment="1">
      <alignment horizontal="center" vertical="center"/>
    </xf>
    <xf numFmtId="164" fontId="0" fillId="2" borderId="36" xfId="0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6" xfId="0" applyBorder="1" applyAlignment="1">
      <alignment horizontal="center" vertical="center"/>
    </xf>
    <xf numFmtId="1" fontId="0" fillId="0" borderId="64" xfId="0" applyNumberFormat="1" applyBorder="1" applyAlignment="1">
      <alignment horizontal="center" vertical="center"/>
    </xf>
    <xf numFmtId="1" fontId="21" fillId="13" borderId="60" xfId="0" applyNumberFormat="1" applyFont="1" applyFill="1" applyBorder="1" applyAlignment="1">
      <alignment horizontal="center" vertical="center"/>
    </xf>
    <xf numFmtId="1" fontId="21" fillId="7" borderId="60" xfId="0" applyNumberFormat="1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1" fontId="0" fillId="2" borderId="63" xfId="0" applyNumberForma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9" borderId="29" xfId="0" applyFont="1" applyFill="1" applyBorder="1" applyAlignment="1">
      <alignment horizontal="center"/>
    </xf>
    <xf numFmtId="164" fontId="6" fillId="9" borderId="30" xfId="0" applyFont="1" applyFill="1" applyBorder="1" applyAlignment="1">
      <alignment horizontal="center"/>
    </xf>
    <xf numFmtId="164" fontId="6" fillId="9" borderId="31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41" xfId="0" applyBorder="1" applyAlignment="1">
      <alignment horizontal="center"/>
    </xf>
    <xf numFmtId="164" fontId="0" fillId="0" borderId="42" xfId="0" applyBorder="1" applyAlignment="1">
      <alignment horizontal="center"/>
    </xf>
    <xf numFmtId="164" fontId="0" fillId="0" borderId="4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22" fillId="9" borderId="7" xfId="0" applyFont="1" applyFill="1" applyBorder="1" applyAlignment="1">
      <alignment horizontal="center" vertical="center" wrapText="1"/>
    </xf>
    <xf numFmtId="164" fontId="22" fillId="9" borderId="8" xfId="0" applyFont="1" applyFill="1" applyBorder="1" applyAlignment="1">
      <alignment horizontal="center" vertical="center" wrapText="1"/>
    </xf>
    <xf numFmtId="164" fontId="22" fillId="9" borderId="9" xfId="0" applyFont="1" applyFill="1" applyBorder="1" applyAlignment="1">
      <alignment horizontal="center" vertical="center" wrapText="1"/>
    </xf>
    <xf numFmtId="164" fontId="20" fillId="9" borderId="7" xfId="0" applyFont="1" applyFill="1" applyBorder="1" applyAlignment="1">
      <alignment vertical="center"/>
    </xf>
    <xf numFmtId="164" fontId="20" fillId="9" borderId="8" xfId="0" applyFont="1" applyFill="1" applyBorder="1" applyAlignment="1">
      <alignment vertical="center"/>
    </xf>
    <xf numFmtId="164" fontId="21" fillId="9" borderId="7" xfId="0" applyFont="1" applyFill="1" applyBorder="1" applyAlignment="1">
      <alignment horizontal="center" vertical="center"/>
    </xf>
    <xf numFmtId="164" fontId="21" fillId="9" borderId="8" xfId="0" applyFont="1" applyFill="1" applyBorder="1" applyAlignment="1">
      <alignment horizontal="center" vertical="center"/>
    </xf>
    <xf numFmtId="164" fontId="21" fillId="9" borderId="9" xfId="0" applyFont="1" applyFill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1" fontId="21" fillId="0" borderId="59" xfId="0" applyNumberFormat="1" applyFont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/>
    </xf>
    <xf numFmtId="1" fontId="21" fillId="10" borderId="9" xfId="0" applyNumberFormat="1" applyFon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7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1" fontId="21" fillId="0" borderId="41" xfId="0" applyNumberFormat="1" applyFont="1" applyBorder="1" applyAlignment="1">
      <alignment horizontal="center" vertical="center"/>
    </xf>
    <xf numFmtId="1" fontId="21" fillId="0" borderId="43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workbookViewId="0">
      <selection activeCell="L35" sqref="L35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422" t="s">
        <v>34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4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425" t="s">
        <v>16</v>
      </c>
      <c r="C4" s="425"/>
      <c r="D4" s="425"/>
      <c r="E4" s="425" t="s">
        <v>17</v>
      </c>
      <c r="F4" s="425"/>
      <c r="G4" s="425"/>
      <c r="H4" s="314" t="s">
        <v>14</v>
      </c>
      <c r="I4" s="425" t="s">
        <v>15</v>
      </c>
      <c r="J4" s="425"/>
      <c r="K4" s="314" t="s">
        <v>2</v>
      </c>
      <c r="L4" s="314" t="s">
        <v>29</v>
      </c>
      <c r="M4" s="129" t="s">
        <v>1</v>
      </c>
    </row>
    <row r="5" spans="1:18" x14ac:dyDescent="0.3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5">
        <v>45628</v>
      </c>
      <c r="B6" s="4"/>
      <c r="C6" s="4"/>
      <c r="D6" s="4"/>
      <c r="E6" s="4"/>
      <c r="F6" s="4"/>
      <c r="G6" s="4"/>
      <c r="H6" s="4">
        <v>10</v>
      </c>
      <c r="I6" s="4"/>
      <c r="J6" s="4"/>
      <c r="K6" s="4">
        <v>45</v>
      </c>
      <c r="L6" s="4">
        <v>8</v>
      </c>
      <c r="M6" s="10">
        <v>0</v>
      </c>
    </row>
    <row r="7" spans="1:18" x14ac:dyDescent="0.3">
      <c r="A7" s="29">
        <v>45631</v>
      </c>
      <c r="B7" s="4"/>
      <c r="C7" s="4"/>
      <c r="D7" s="4"/>
      <c r="E7" s="4"/>
      <c r="F7" s="4"/>
      <c r="G7" s="4"/>
      <c r="H7" s="4">
        <v>4</v>
      </c>
      <c r="I7" s="4"/>
      <c r="J7" s="4"/>
      <c r="K7" s="4">
        <v>1</v>
      </c>
      <c r="L7" s="4">
        <v>9</v>
      </c>
      <c r="M7" s="10">
        <v>0</v>
      </c>
    </row>
    <row r="8" spans="1:18" x14ac:dyDescent="0.3">
      <c r="A8" s="29">
        <v>45636</v>
      </c>
      <c r="B8" s="4"/>
      <c r="C8" s="4"/>
      <c r="D8" s="4"/>
      <c r="E8" s="4"/>
      <c r="F8" s="4"/>
      <c r="G8" s="4"/>
      <c r="H8" s="4">
        <v>1</v>
      </c>
      <c r="I8" s="4"/>
      <c r="J8" s="4"/>
      <c r="K8" s="4">
        <v>3</v>
      </c>
      <c r="L8" s="4">
        <v>0</v>
      </c>
      <c r="M8" s="10">
        <v>0</v>
      </c>
    </row>
    <row r="9" spans="1:18" x14ac:dyDescent="0.3">
      <c r="A9" s="29">
        <v>45639</v>
      </c>
      <c r="B9" s="4"/>
      <c r="C9" s="4"/>
      <c r="D9" s="4"/>
      <c r="E9" s="4"/>
      <c r="F9" s="4"/>
      <c r="G9" s="4"/>
      <c r="H9" s="4">
        <v>2</v>
      </c>
      <c r="I9" s="4"/>
      <c r="J9" s="4"/>
      <c r="K9" s="4">
        <v>0</v>
      </c>
      <c r="L9" s="4">
        <v>2</v>
      </c>
      <c r="M9" s="10">
        <v>0</v>
      </c>
    </row>
    <row r="10" spans="1:18" x14ac:dyDescent="0.3">
      <c r="A10" s="29">
        <v>45643</v>
      </c>
      <c r="B10" s="4"/>
      <c r="C10" s="4"/>
      <c r="D10" s="4"/>
      <c r="E10" s="4"/>
      <c r="F10" s="4"/>
      <c r="G10" s="4"/>
      <c r="H10" s="4">
        <v>0</v>
      </c>
      <c r="I10" s="4"/>
      <c r="J10" s="4"/>
      <c r="K10" s="4">
        <v>10</v>
      </c>
      <c r="L10" s="4">
        <v>4</v>
      </c>
      <c r="M10" s="10">
        <v>0</v>
      </c>
    </row>
    <row r="11" spans="1:18" x14ac:dyDescent="0.3">
      <c r="A11" s="29">
        <v>45646</v>
      </c>
      <c r="B11" s="4"/>
      <c r="C11" s="4"/>
      <c r="D11" s="4"/>
      <c r="E11" s="4"/>
      <c r="F11" s="4"/>
      <c r="G11" s="4"/>
      <c r="H11" s="4">
        <v>1</v>
      </c>
      <c r="I11" s="4"/>
      <c r="J11" s="4"/>
      <c r="K11" s="4">
        <v>14</v>
      </c>
      <c r="L11" s="4">
        <v>3</v>
      </c>
      <c r="M11" s="10">
        <v>0</v>
      </c>
    </row>
    <row r="12" spans="1:18" x14ac:dyDescent="0.3">
      <c r="A12" s="29">
        <v>45649</v>
      </c>
      <c r="B12" s="4"/>
      <c r="C12" s="4"/>
      <c r="D12" s="4"/>
      <c r="E12" s="4"/>
      <c r="F12" s="4"/>
      <c r="G12" s="4"/>
      <c r="H12" s="4">
        <v>2</v>
      </c>
      <c r="I12" s="4"/>
      <c r="J12" s="4"/>
      <c r="K12" s="4">
        <v>0</v>
      </c>
      <c r="L12" s="4">
        <v>2</v>
      </c>
      <c r="M12" s="10">
        <v>0</v>
      </c>
    </row>
    <row r="13" spans="1:18" x14ac:dyDescent="0.3">
      <c r="A13" s="29">
        <v>45653</v>
      </c>
      <c r="B13" s="4"/>
      <c r="C13" s="4"/>
      <c r="D13" s="4"/>
      <c r="E13" s="4"/>
      <c r="F13" s="4"/>
      <c r="G13" s="4"/>
      <c r="H13" s="4">
        <v>0</v>
      </c>
      <c r="I13" s="4"/>
      <c r="J13" s="4"/>
      <c r="K13" s="4">
        <v>3</v>
      </c>
      <c r="L13" s="4">
        <v>7</v>
      </c>
      <c r="M13" s="10">
        <v>0</v>
      </c>
    </row>
    <row r="14" spans="1:18" x14ac:dyDescent="0.3">
      <c r="A14" s="29">
        <v>45656</v>
      </c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1</v>
      </c>
      <c r="M14" s="10">
        <v>0</v>
      </c>
    </row>
    <row r="15" spans="1:18" x14ac:dyDescent="0.3">
      <c r="A15" s="413"/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334"/>
    </row>
    <row r="16" spans="1:18" x14ac:dyDescent="0.3">
      <c r="A16" s="413"/>
      <c r="B16" s="412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10"/>
    </row>
    <row r="17" spans="1:19" x14ac:dyDescent="0.3">
      <c r="A17" s="413"/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2" t="s">
        <v>27</v>
      </c>
      <c r="B23" s="113">
        <f t="shared" ref="B23:M23" si="0">SUM(B6:B22)</f>
        <v>0</v>
      </c>
      <c r="C23" s="113">
        <f t="shared" si="0"/>
        <v>0</v>
      </c>
      <c r="D23" s="113">
        <f t="shared" si="0"/>
        <v>0</v>
      </c>
      <c r="E23" s="113">
        <f t="shared" si="0"/>
        <v>0</v>
      </c>
      <c r="F23" s="113">
        <f t="shared" si="0"/>
        <v>0</v>
      </c>
      <c r="G23" s="113">
        <f t="shared" si="0"/>
        <v>0</v>
      </c>
      <c r="H23" s="113">
        <f t="shared" si="0"/>
        <v>20</v>
      </c>
      <c r="I23" s="113">
        <f t="shared" si="0"/>
        <v>0</v>
      </c>
      <c r="J23" s="113">
        <f t="shared" si="0"/>
        <v>0</v>
      </c>
      <c r="K23" s="113">
        <f t="shared" si="0"/>
        <v>76</v>
      </c>
      <c r="L23" s="113">
        <f t="shared" si="0"/>
        <v>36</v>
      </c>
      <c r="M23" s="303">
        <f t="shared" si="0"/>
        <v>0</v>
      </c>
      <c r="R23" s="143"/>
      <c r="S23" s="143"/>
    </row>
    <row r="24" spans="1:19" x14ac:dyDescent="0.3">
      <c r="A24" s="100" t="s">
        <v>53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54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8</v>
      </c>
      <c r="J25" s="92">
        <v>5</v>
      </c>
      <c r="K25" s="92">
        <v>0</v>
      </c>
      <c r="L25" s="92">
        <v>6</v>
      </c>
      <c r="M25" s="93">
        <v>0</v>
      </c>
      <c r="R25" s="143"/>
      <c r="S25" s="143"/>
    </row>
    <row r="26" spans="1:19" x14ac:dyDescent="0.3">
      <c r="A26" s="101" t="s">
        <v>56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93</v>
      </c>
      <c r="J26" s="92">
        <v>47</v>
      </c>
      <c r="K26" s="92">
        <v>0</v>
      </c>
      <c r="L26" s="92">
        <v>4</v>
      </c>
      <c r="M26" s="93">
        <v>0</v>
      </c>
      <c r="R26" s="143"/>
      <c r="S26" s="143"/>
    </row>
    <row r="27" spans="1:19" x14ac:dyDescent="0.3">
      <c r="A27" s="101" t="s">
        <v>58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60</v>
      </c>
      <c r="I27" s="92">
        <v>105</v>
      </c>
      <c r="J27" s="92">
        <v>142</v>
      </c>
      <c r="K27" s="92">
        <v>0</v>
      </c>
      <c r="L27" s="92">
        <v>6</v>
      </c>
      <c r="M27" s="93">
        <v>0</v>
      </c>
      <c r="R27" s="143"/>
      <c r="S27" s="143"/>
    </row>
    <row r="28" spans="1:19" x14ac:dyDescent="0.3">
      <c r="A28" s="101" t="s">
        <v>61</v>
      </c>
      <c r="B28" s="92">
        <v>14</v>
      </c>
      <c r="C28" s="92">
        <v>9</v>
      </c>
      <c r="D28" s="92">
        <v>0</v>
      </c>
      <c r="E28" s="92">
        <v>7</v>
      </c>
      <c r="F28" s="92">
        <v>8</v>
      </c>
      <c r="G28" s="92">
        <v>0</v>
      </c>
      <c r="H28" s="92">
        <v>917</v>
      </c>
      <c r="I28" s="92">
        <v>28</v>
      </c>
      <c r="J28" s="92">
        <v>57</v>
      </c>
      <c r="K28" s="92">
        <v>0</v>
      </c>
      <c r="L28" s="92">
        <v>14</v>
      </c>
      <c r="M28" s="93">
        <v>0</v>
      </c>
    </row>
    <row r="29" spans="1:19" x14ac:dyDescent="0.3">
      <c r="A29" s="103" t="s">
        <v>63</v>
      </c>
      <c r="B29" s="92">
        <v>288</v>
      </c>
      <c r="C29" s="92">
        <v>268</v>
      </c>
      <c r="D29" s="92">
        <v>46</v>
      </c>
      <c r="E29" s="92">
        <v>78</v>
      </c>
      <c r="F29" s="92">
        <v>72</v>
      </c>
      <c r="G29" s="92">
        <v>10</v>
      </c>
      <c r="H29" s="92">
        <v>2029</v>
      </c>
      <c r="I29" s="92">
        <v>2</v>
      </c>
      <c r="J29" s="92">
        <v>3</v>
      </c>
      <c r="K29" s="92">
        <v>0</v>
      </c>
      <c r="L29" s="92">
        <v>18</v>
      </c>
      <c r="M29" s="93">
        <v>0</v>
      </c>
    </row>
    <row r="30" spans="1:19" x14ac:dyDescent="0.3">
      <c r="A30" s="103" t="s">
        <v>45</v>
      </c>
      <c r="B30" s="92">
        <v>806</v>
      </c>
      <c r="C30" s="92">
        <v>540</v>
      </c>
      <c r="D30" s="92">
        <v>55</v>
      </c>
      <c r="E30" s="92">
        <v>187</v>
      </c>
      <c r="F30" s="92">
        <v>116</v>
      </c>
      <c r="G30" s="92">
        <v>2</v>
      </c>
      <c r="H30" s="92">
        <v>1891</v>
      </c>
      <c r="I30" s="92">
        <v>0</v>
      </c>
      <c r="J30" s="92">
        <v>0</v>
      </c>
      <c r="K30" s="92">
        <v>0</v>
      </c>
      <c r="L30" s="92">
        <v>8</v>
      </c>
      <c r="M30" s="93">
        <v>0</v>
      </c>
    </row>
    <row r="31" spans="1:19" x14ac:dyDescent="0.3">
      <c r="A31" s="103" t="s">
        <v>64</v>
      </c>
      <c r="B31" s="92">
        <v>600</v>
      </c>
      <c r="C31" s="92">
        <v>259</v>
      </c>
      <c r="D31" s="92">
        <v>60</v>
      </c>
      <c r="E31" s="92">
        <v>117</v>
      </c>
      <c r="F31" s="92">
        <v>49</v>
      </c>
      <c r="G31" s="92">
        <v>13</v>
      </c>
      <c r="H31" s="92">
        <v>293</v>
      </c>
      <c r="I31" s="92">
        <v>0</v>
      </c>
      <c r="J31" s="92">
        <v>0</v>
      </c>
      <c r="K31" s="92">
        <v>0</v>
      </c>
      <c r="L31" s="92">
        <v>8</v>
      </c>
      <c r="M31" s="93">
        <v>0</v>
      </c>
      <c r="N31" s="102"/>
      <c r="O31" s="102"/>
      <c r="P31" s="59"/>
    </row>
    <row r="32" spans="1:19" x14ac:dyDescent="0.3">
      <c r="A32" s="103" t="s">
        <v>50</v>
      </c>
      <c r="B32" s="92">
        <v>119</v>
      </c>
      <c r="C32" s="92">
        <v>32</v>
      </c>
      <c r="D32" s="92">
        <v>0</v>
      </c>
      <c r="E32" s="92">
        <v>42</v>
      </c>
      <c r="F32" s="92">
        <v>0</v>
      </c>
      <c r="G32" s="92">
        <v>1</v>
      </c>
      <c r="H32" s="92">
        <v>75</v>
      </c>
      <c r="I32" s="92">
        <v>0</v>
      </c>
      <c r="J32" s="92">
        <v>0</v>
      </c>
      <c r="K32" s="92">
        <v>0</v>
      </c>
      <c r="L32" s="92">
        <v>8</v>
      </c>
      <c r="M32" s="93">
        <v>0</v>
      </c>
      <c r="N32" s="102"/>
      <c r="O32" s="102"/>
      <c r="P32" s="59"/>
    </row>
    <row r="33" spans="1:16" x14ac:dyDescent="0.3">
      <c r="A33" s="103" t="s">
        <v>51</v>
      </c>
      <c r="B33" s="92">
        <v>5</v>
      </c>
      <c r="C33" s="92">
        <v>1</v>
      </c>
      <c r="D33" s="92">
        <v>0</v>
      </c>
      <c r="E33" s="92">
        <v>0</v>
      </c>
      <c r="F33" s="92">
        <v>0</v>
      </c>
      <c r="G33" s="92">
        <v>0</v>
      </c>
      <c r="H33" s="92">
        <v>134</v>
      </c>
      <c r="I33" s="92">
        <v>0</v>
      </c>
      <c r="J33" s="92">
        <v>0</v>
      </c>
      <c r="K33" s="92">
        <v>139</v>
      </c>
      <c r="L33" s="92">
        <v>8</v>
      </c>
      <c r="M33" s="93">
        <v>0</v>
      </c>
      <c r="N33" s="102"/>
      <c r="O33" s="102"/>
      <c r="P33" s="59"/>
    </row>
    <row r="34" spans="1:16" x14ac:dyDescent="0.3">
      <c r="A34" s="103" t="s">
        <v>74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84</v>
      </c>
      <c r="I34" s="92">
        <v>0</v>
      </c>
      <c r="J34" s="92">
        <v>0</v>
      </c>
      <c r="K34" s="92">
        <v>396</v>
      </c>
      <c r="L34" s="92">
        <v>16</v>
      </c>
      <c r="M34" s="93">
        <v>0</v>
      </c>
    </row>
    <row r="35" spans="1:16" x14ac:dyDescent="0.3">
      <c r="A35" s="103" t="s">
        <v>75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20</v>
      </c>
      <c r="I35" s="92">
        <v>0</v>
      </c>
      <c r="J35" s="92">
        <v>0</v>
      </c>
      <c r="K35" s="92">
        <v>76</v>
      </c>
      <c r="L35" s="92">
        <v>36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1832</v>
      </c>
      <c r="C37" s="126">
        <f t="shared" ref="C37:L37" si="1">SUM(C24:C36)</f>
        <v>1109</v>
      </c>
      <c r="D37" s="126">
        <f t="shared" si="1"/>
        <v>161</v>
      </c>
      <c r="E37" s="126">
        <f t="shared" si="1"/>
        <v>431</v>
      </c>
      <c r="F37" s="126">
        <f t="shared" si="1"/>
        <v>245</v>
      </c>
      <c r="G37" s="126">
        <f t="shared" si="1"/>
        <v>26</v>
      </c>
      <c r="H37" s="126">
        <f t="shared" si="1"/>
        <v>5503</v>
      </c>
      <c r="I37" s="126">
        <f t="shared" si="1"/>
        <v>236</v>
      </c>
      <c r="J37" s="126">
        <f t="shared" si="1"/>
        <v>254</v>
      </c>
      <c r="K37" s="126">
        <f t="shared" si="1"/>
        <v>611</v>
      </c>
      <c r="L37" s="126">
        <f t="shared" si="1"/>
        <v>155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71</v>
      </c>
    </row>
    <row r="40" spans="1:16" x14ac:dyDescent="0.3">
      <c r="A40" s="426" t="s">
        <v>39</v>
      </c>
      <c r="B40" s="427"/>
      <c r="C40" s="427"/>
      <c r="D40" s="427"/>
      <c r="E40" s="169"/>
      <c r="G40" s="426" t="s">
        <v>98</v>
      </c>
      <c r="H40" s="427"/>
      <c r="I40" s="427"/>
      <c r="J40" s="427"/>
      <c r="K40" s="427"/>
      <c r="L40" s="427"/>
      <c r="M40" s="428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67</v>
      </c>
      <c r="G41" s="96" t="s">
        <v>0</v>
      </c>
      <c r="H41" s="429" t="s">
        <v>16</v>
      </c>
      <c r="I41" s="429"/>
      <c r="J41" s="429"/>
      <c r="K41" s="429" t="s">
        <v>17</v>
      </c>
      <c r="L41" s="429"/>
      <c r="M41" s="430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 t="s">
        <v>50</v>
      </c>
      <c r="H43" s="4">
        <v>190</v>
      </c>
      <c r="I43" s="4">
        <v>190</v>
      </c>
      <c r="J43" s="4">
        <v>0</v>
      </c>
      <c r="K43" s="4">
        <v>11</v>
      </c>
      <c r="L43" s="4">
        <v>11</v>
      </c>
      <c r="M43" s="10">
        <v>0</v>
      </c>
    </row>
    <row r="44" spans="1:16" x14ac:dyDescent="0.3">
      <c r="A44" s="100" t="s">
        <v>61</v>
      </c>
      <c r="B44" s="92">
        <v>8</v>
      </c>
      <c r="C44" s="168">
        <v>4</v>
      </c>
      <c r="D44" s="92">
        <v>0</v>
      </c>
      <c r="E44" s="260">
        <f>D44/SUM(B44:C44)</f>
        <v>0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63</v>
      </c>
      <c r="B45" s="92">
        <v>110</v>
      </c>
      <c r="C45" s="168">
        <v>75</v>
      </c>
      <c r="D45" s="92">
        <v>0</v>
      </c>
      <c r="E45" s="260">
        <f t="shared" ref="E45:E50" si="2">D45/SUM(B45:C45)</f>
        <v>0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483</v>
      </c>
      <c r="C46" s="168">
        <v>547</v>
      </c>
      <c r="D46" s="92">
        <v>4</v>
      </c>
      <c r="E46" s="260">
        <f t="shared" si="2"/>
        <v>3.8834951456310678E-3</v>
      </c>
      <c r="G46" s="97" t="s">
        <v>27</v>
      </c>
      <c r="H46" s="224">
        <f t="shared" ref="H46:I46" si="3">SUM(H40:H45)</f>
        <v>190</v>
      </c>
      <c r="I46" s="224">
        <f t="shared" si="3"/>
        <v>190</v>
      </c>
      <c r="J46" s="224">
        <f>SUM(J40:J45)</f>
        <v>0</v>
      </c>
      <c r="K46" s="224">
        <f>SUM(K40:K45)</f>
        <v>11</v>
      </c>
      <c r="L46" s="224">
        <f>SUM(L40:L45)</f>
        <v>11</v>
      </c>
      <c r="M46" s="225">
        <f>SUM(M40:M45)</f>
        <v>0</v>
      </c>
    </row>
    <row r="47" spans="1:16" x14ac:dyDescent="0.3">
      <c r="A47" s="101" t="s">
        <v>65</v>
      </c>
      <c r="B47" s="92">
        <v>63</v>
      </c>
      <c r="C47" s="168">
        <v>76</v>
      </c>
      <c r="D47" s="92">
        <v>6</v>
      </c>
      <c r="E47" s="260">
        <f t="shared" si="2"/>
        <v>4.3165467625899283E-2</v>
      </c>
      <c r="G47" s="104" t="s">
        <v>99</v>
      </c>
      <c r="H47" s="94"/>
      <c r="I47" s="94"/>
      <c r="J47" s="94"/>
      <c r="K47" s="94"/>
      <c r="L47" s="94"/>
      <c r="M47" s="94"/>
    </row>
    <row r="48" spans="1:16" x14ac:dyDescent="0.3">
      <c r="A48" s="101" t="s">
        <v>68</v>
      </c>
      <c r="B48" s="92">
        <v>119</v>
      </c>
      <c r="C48" s="168">
        <v>32</v>
      </c>
      <c r="D48" s="92">
        <v>46</v>
      </c>
      <c r="E48" s="260">
        <f t="shared" si="2"/>
        <v>0.30463576158940397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51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50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783</v>
      </c>
      <c r="C51" s="126">
        <f t="shared" ref="C51:D51" si="4">SUM(C44:C50)</f>
        <v>734</v>
      </c>
      <c r="D51" s="126">
        <f t="shared" si="4"/>
        <v>56</v>
      </c>
      <c r="E51" s="223">
        <f>(D51)/(B51+C51)</f>
        <v>3.6914963744232039E-2</v>
      </c>
    </row>
    <row r="52" spans="1:15" x14ac:dyDescent="0.3">
      <c r="A52" s="106" t="s">
        <v>72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432" t="s">
        <v>32</v>
      </c>
      <c r="B55" s="433"/>
      <c r="C55" s="433"/>
      <c r="D55" s="433"/>
      <c r="E55" s="433"/>
      <c r="F55" s="433"/>
      <c r="G55" s="433"/>
      <c r="H55" s="434"/>
    </row>
    <row r="56" spans="1:15" x14ac:dyDescent="0.3">
      <c r="A56" s="107" t="s">
        <v>0</v>
      </c>
      <c r="B56" s="108" t="s">
        <v>9</v>
      </c>
      <c r="C56" s="414" t="s">
        <v>16</v>
      </c>
      <c r="D56" s="415"/>
      <c r="E56" s="416"/>
      <c r="F56" s="414" t="s">
        <v>17</v>
      </c>
      <c r="G56" s="415"/>
      <c r="H56" s="431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5" t="s">
        <v>64</v>
      </c>
      <c r="B58" s="213" t="s">
        <v>108</v>
      </c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5" t="s">
        <v>64</v>
      </c>
      <c r="B59" s="213" t="s">
        <v>109</v>
      </c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 t="s">
        <v>64</v>
      </c>
      <c r="B60" s="213" t="s">
        <v>110</v>
      </c>
      <c r="C60" s="173">
        <v>115</v>
      </c>
      <c r="D60" s="173">
        <v>107</v>
      </c>
      <c r="E60" s="173"/>
      <c r="F60" s="173">
        <v>0</v>
      </c>
      <c r="G60" s="173">
        <v>0</v>
      </c>
      <c r="H60" s="174">
        <v>0</v>
      </c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7" t="s">
        <v>27</v>
      </c>
      <c r="B64" s="298"/>
      <c r="C64" s="299">
        <f t="shared" ref="C64:H64" si="5">SUM(C58:C63)</f>
        <v>115</v>
      </c>
      <c r="D64" s="299">
        <f t="shared" si="5"/>
        <v>107</v>
      </c>
      <c r="E64" s="299">
        <f t="shared" si="5"/>
        <v>0</v>
      </c>
      <c r="F64" s="299">
        <f t="shared" si="5"/>
        <v>0</v>
      </c>
      <c r="G64" s="299">
        <f t="shared" si="5"/>
        <v>0</v>
      </c>
      <c r="H64" s="300">
        <f t="shared" si="5"/>
        <v>0</v>
      </c>
      <c r="I64" s="116"/>
      <c r="J64" s="116"/>
    </row>
    <row r="65" spans="1:13" x14ac:dyDescent="0.3">
      <c r="A65" s="294" t="s">
        <v>63</v>
      </c>
      <c r="B65" s="295"/>
      <c r="C65" s="296">
        <v>0</v>
      </c>
      <c r="D65" s="296">
        <v>0</v>
      </c>
      <c r="E65" s="296">
        <v>0</v>
      </c>
      <c r="F65" s="296">
        <v>0</v>
      </c>
      <c r="G65" s="296">
        <v>0</v>
      </c>
      <c r="H65" s="301">
        <v>0</v>
      </c>
      <c r="I65" s="116"/>
      <c r="J65" s="116"/>
    </row>
    <row r="66" spans="1:13" x14ac:dyDescent="0.3">
      <c r="A66" s="166" t="s">
        <v>45</v>
      </c>
      <c r="B66" s="165"/>
      <c r="C66" s="207">
        <v>369</v>
      </c>
      <c r="D66" s="207">
        <v>311</v>
      </c>
      <c r="E66" s="207">
        <v>0</v>
      </c>
      <c r="F66" s="207">
        <v>178</v>
      </c>
      <c r="G66" s="207">
        <v>118</v>
      </c>
      <c r="H66" s="208">
        <v>1</v>
      </c>
      <c r="I66" s="116" t="s">
        <v>108</v>
      </c>
      <c r="J66" s="116"/>
    </row>
    <row r="67" spans="1:13" x14ac:dyDescent="0.3">
      <c r="A67" s="166" t="s">
        <v>66</v>
      </c>
      <c r="B67" s="165"/>
      <c r="C67" s="207">
        <v>115</v>
      </c>
      <c r="D67" s="207">
        <v>107</v>
      </c>
      <c r="E67" s="207">
        <v>0</v>
      </c>
      <c r="F67" s="207">
        <v>37</v>
      </c>
      <c r="G67" s="207">
        <v>17</v>
      </c>
      <c r="H67" s="208">
        <v>0</v>
      </c>
      <c r="I67" s="116" t="s">
        <v>117</v>
      </c>
      <c r="J67" s="116"/>
    </row>
    <row r="68" spans="1:13" ht="15" thickBot="1" x14ac:dyDescent="0.35">
      <c r="A68" s="167" t="s">
        <v>50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484</v>
      </c>
      <c r="D69" s="228">
        <f t="shared" ref="D69:H69" si="6">SUM(D65:D68)</f>
        <v>418</v>
      </c>
      <c r="E69" s="228">
        <f t="shared" si="6"/>
        <v>0</v>
      </c>
      <c r="F69" s="228">
        <f t="shared" si="6"/>
        <v>215</v>
      </c>
      <c r="G69" s="228">
        <f t="shared" si="6"/>
        <v>135</v>
      </c>
      <c r="H69" s="229">
        <f t="shared" si="6"/>
        <v>1</v>
      </c>
      <c r="I69" s="116">
        <f>SUM(C69:H69)</f>
        <v>1253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417" t="s">
        <v>33</v>
      </c>
      <c r="B72" s="418"/>
      <c r="C72" s="418"/>
      <c r="D72" s="418"/>
      <c r="E72" s="418"/>
      <c r="F72" s="419"/>
      <c r="G72" s="118"/>
      <c r="M72"/>
    </row>
    <row r="73" spans="1:13" ht="15" thickBot="1" x14ac:dyDescent="0.35">
      <c r="A73" s="119"/>
      <c r="B73" s="414" t="s">
        <v>17</v>
      </c>
      <c r="C73" s="415"/>
      <c r="D73" s="415"/>
      <c r="E73" s="420" t="s">
        <v>15</v>
      </c>
      <c r="F73" s="421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86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54</v>
      </c>
      <c r="B76" s="122">
        <v>0</v>
      </c>
      <c r="C76" s="122">
        <v>0</v>
      </c>
      <c r="D76" s="122">
        <v>0</v>
      </c>
      <c r="E76" s="122">
        <v>8</v>
      </c>
      <c r="F76" s="123">
        <v>5</v>
      </c>
    </row>
    <row r="77" spans="1:13" x14ac:dyDescent="0.3">
      <c r="A77" s="121" t="s">
        <v>56</v>
      </c>
      <c r="B77" s="122">
        <v>0</v>
      </c>
      <c r="C77" s="122">
        <v>0</v>
      </c>
      <c r="D77" s="122">
        <v>0</v>
      </c>
      <c r="E77" s="122">
        <v>93</v>
      </c>
      <c r="F77" s="123">
        <v>47</v>
      </c>
    </row>
    <row r="78" spans="1:13" x14ac:dyDescent="0.3">
      <c r="A78" s="121" t="s">
        <v>58</v>
      </c>
      <c r="B78" s="122">
        <v>0</v>
      </c>
      <c r="C78" s="122">
        <v>0</v>
      </c>
      <c r="D78" s="122">
        <v>0</v>
      </c>
      <c r="E78" s="122">
        <v>105</v>
      </c>
      <c r="F78" s="123">
        <v>142</v>
      </c>
    </row>
    <row r="79" spans="1:13" x14ac:dyDescent="0.3">
      <c r="A79" s="121" t="s">
        <v>61</v>
      </c>
      <c r="B79" s="122">
        <v>7</v>
      </c>
      <c r="C79" s="122">
        <v>8</v>
      </c>
      <c r="D79" s="122">
        <v>0</v>
      </c>
      <c r="E79" s="122">
        <v>28</v>
      </c>
      <c r="F79" s="123">
        <v>57</v>
      </c>
    </row>
    <row r="80" spans="1:13" x14ac:dyDescent="0.3">
      <c r="A80" s="121" t="s">
        <v>63</v>
      </c>
      <c r="B80" s="124">
        <v>51</v>
      </c>
      <c r="C80" s="124">
        <v>37</v>
      </c>
      <c r="D80" s="124">
        <v>9</v>
      </c>
      <c r="E80" s="124">
        <v>2</v>
      </c>
      <c r="F80" s="125">
        <v>3</v>
      </c>
    </row>
    <row r="81" spans="1:6" x14ac:dyDescent="0.3">
      <c r="A81" s="121" t="s">
        <v>45</v>
      </c>
      <c r="B81" s="124">
        <v>16</v>
      </c>
      <c r="C81" s="124">
        <v>5</v>
      </c>
      <c r="D81" s="124">
        <v>2</v>
      </c>
      <c r="E81" s="124">
        <v>0</v>
      </c>
      <c r="F81" s="125">
        <v>0</v>
      </c>
    </row>
    <row r="82" spans="1:6" x14ac:dyDescent="0.3">
      <c r="A82" s="121" t="s">
        <v>65</v>
      </c>
      <c r="B82" s="122">
        <v>115</v>
      </c>
      <c r="C82" s="122">
        <v>45</v>
      </c>
      <c r="D82" s="122">
        <v>13</v>
      </c>
      <c r="E82" s="122">
        <v>0</v>
      </c>
      <c r="F82" s="123">
        <v>0</v>
      </c>
    </row>
    <row r="83" spans="1:6" x14ac:dyDescent="0.3">
      <c r="A83" s="121" t="s">
        <v>68</v>
      </c>
      <c r="B83" s="122">
        <v>16</v>
      </c>
      <c r="C83" s="122">
        <v>0</v>
      </c>
      <c r="D83" s="122">
        <v>1</v>
      </c>
      <c r="E83" s="122">
        <v>0</v>
      </c>
      <c r="F83" s="123">
        <v>0</v>
      </c>
    </row>
    <row r="84" spans="1:6" x14ac:dyDescent="0.3">
      <c r="A84" s="121" t="s">
        <v>73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76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2" t="s">
        <v>77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1" t="s">
        <v>31</v>
      </c>
      <c r="B87" s="359">
        <f t="shared" ref="B87:E87" si="7">SUM(B75:B86)</f>
        <v>205</v>
      </c>
      <c r="C87" s="359">
        <f t="shared" si="7"/>
        <v>95</v>
      </c>
      <c r="D87" s="359">
        <f t="shared" si="7"/>
        <v>25</v>
      </c>
      <c r="E87" s="359">
        <f t="shared" si="7"/>
        <v>236</v>
      </c>
      <c r="F87" s="360">
        <f>SUM(F75:F86)</f>
        <v>254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tabSelected="1" workbookViewId="0">
      <selection activeCell="A2" sqref="A2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35" t="s">
        <v>35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103</v>
      </c>
      <c r="B4" s="437" t="s">
        <v>16</v>
      </c>
      <c r="C4" s="437"/>
      <c r="D4" s="437"/>
      <c r="E4" s="437" t="s">
        <v>17</v>
      </c>
      <c r="F4" s="437"/>
      <c r="G4" s="437"/>
      <c r="H4" s="221" t="s">
        <v>14</v>
      </c>
      <c r="I4" s="437" t="s">
        <v>15</v>
      </c>
      <c r="J4" s="437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45628</v>
      </c>
      <c r="B6" s="4"/>
      <c r="C6" s="4"/>
      <c r="D6" s="4"/>
      <c r="E6" s="4"/>
      <c r="F6" s="4"/>
      <c r="G6" s="4"/>
      <c r="H6" s="4">
        <v>1</v>
      </c>
      <c r="I6" s="4"/>
      <c r="J6" s="4"/>
      <c r="K6" s="10"/>
    </row>
    <row r="7" spans="1:27" ht="15" customHeight="1" x14ac:dyDescent="0.3">
      <c r="A7" s="29">
        <v>45631</v>
      </c>
      <c r="B7" s="4"/>
      <c r="C7" s="4"/>
      <c r="D7" s="4"/>
      <c r="E7" s="4"/>
      <c r="F7" s="4"/>
      <c r="G7" s="4"/>
      <c r="H7" s="4"/>
      <c r="I7" s="4">
        <v>1</v>
      </c>
      <c r="J7" s="4">
        <v>1</v>
      </c>
      <c r="K7" s="10"/>
    </row>
    <row r="8" spans="1:27" ht="15" customHeight="1" x14ac:dyDescent="0.3">
      <c r="A8" s="29"/>
      <c r="B8" s="4"/>
      <c r="C8" s="4"/>
      <c r="D8" s="4"/>
      <c r="E8" s="4"/>
      <c r="F8" s="4"/>
      <c r="G8" s="4"/>
      <c r="H8" s="4"/>
      <c r="I8" s="4"/>
      <c r="J8" s="4"/>
      <c r="K8" s="10"/>
    </row>
    <row r="9" spans="1:27" x14ac:dyDescent="0.3">
      <c r="A9" s="29"/>
      <c r="B9" s="4"/>
      <c r="C9" s="4"/>
      <c r="D9" s="4"/>
      <c r="E9" s="4"/>
      <c r="F9" s="4"/>
      <c r="G9" s="4"/>
      <c r="H9" s="4"/>
      <c r="I9" s="4"/>
      <c r="J9" s="4"/>
      <c r="K9" s="10"/>
    </row>
    <row r="10" spans="1:27" x14ac:dyDescent="0.3">
      <c r="A10" s="29"/>
      <c r="B10" s="4"/>
      <c r="C10" s="4"/>
      <c r="D10" s="4"/>
      <c r="E10" s="4"/>
      <c r="F10" s="4"/>
      <c r="G10" s="4"/>
      <c r="H10" s="4"/>
      <c r="I10" s="4"/>
      <c r="J10" s="4"/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ht="15" thickBot="1" x14ac:dyDescent="0.35">
      <c r="A15" s="244"/>
      <c r="B15" s="82"/>
      <c r="C15" s="82"/>
      <c r="D15" s="82"/>
      <c r="E15" s="82"/>
      <c r="F15" s="82"/>
      <c r="G15" s="82"/>
      <c r="H15" s="82"/>
      <c r="I15" s="82"/>
      <c r="J15" s="82"/>
      <c r="K15" s="11"/>
    </row>
    <row r="16" spans="1:27" ht="15" thickBot="1" x14ac:dyDescent="0.35">
      <c r="A16" s="351" t="s">
        <v>27</v>
      </c>
      <c r="B16" s="352">
        <f t="shared" ref="B16:K16" si="0">SUM(B6:B15)</f>
        <v>0</v>
      </c>
      <c r="C16" s="352">
        <f t="shared" si="0"/>
        <v>0</v>
      </c>
      <c r="D16" s="352">
        <f t="shared" si="0"/>
        <v>0</v>
      </c>
      <c r="E16" s="352">
        <f t="shared" si="0"/>
        <v>0</v>
      </c>
      <c r="F16" s="352">
        <f t="shared" si="0"/>
        <v>0</v>
      </c>
      <c r="G16" s="352">
        <f t="shared" si="0"/>
        <v>0</v>
      </c>
      <c r="H16" s="352">
        <f t="shared" si="0"/>
        <v>1</v>
      </c>
      <c r="I16" s="352">
        <f t="shared" si="0"/>
        <v>1</v>
      </c>
      <c r="J16" s="352">
        <f t="shared" si="0"/>
        <v>1</v>
      </c>
      <c r="K16" s="353">
        <f t="shared" si="0"/>
        <v>0</v>
      </c>
      <c r="L16" s="282"/>
    </row>
    <row r="17" spans="1:11" x14ac:dyDescent="0.3">
      <c r="A17" s="136" t="s">
        <v>53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2</v>
      </c>
      <c r="J17" s="137">
        <v>1</v>
      </c>
      <c r="K17" s="138">
        <v>0</v>
      </c>
    </row>
    <row r="18" spans="1:11" x14ac:dyDescent="0.3">
      <c r="A18" s="78" t="s">
        <v>55</v>
      </c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6</v>
      </c>
      <c r="J18" s="132">
        <v>8</v>
      </c>
      <c r="K18" s="44">
        <v>0</v>
      </c>
    </row>
    <row r="19" spans="1:11" x14ac:dyDescent="0.3">
      <c r="A19" s="78" t="s">
        <v>56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6</v>
      </c>
      <c r="I19" s="132">
        <v>81</v>
      </c>
      <c r="J19" s="132">
        <v>51</v>
      </c>
      <c r="K19" s="44">
        <v>0</v>
      </c>
    </row>
    <row r="20" spans="1:11" x14ac:dyDescent="0.3">
      <c r="A20" s="78" t="s">
        <v>60</v>
      </c>
      <c r="B20" s="132">
        <v>0</v>
      </c>
      <c r="C20" s="132">
        <v>2</v>
      </c>
      <c r="D20" s="132">
        <v>0</v>
      </c>
      <c r="E20" s="132">
        <v>0</v>
      </c>
      <c r="F20" s="132">
        <v>0</v>
      </c>
      <c r="G20" s="132">
        <v>0</v>
      </c>
      <c r="H20" s="132">
        <v>197</v>
      </c>
      <c r="I20" s="132">
        <v>151</v>
      </c>
      <c r="J20" s="132">
        <v>67</v>
      </c>
      <c r="K20" s="44">
        <v>0</v>
      </c>
    </row>
    <row r="21" spans="1:11" x14ac:dyDescent="0.3">
      <c r="A21" s="78" t="s">
        <v>61</v>
      </c>
      <c r="B21" s="132">
        <v>67</v>
      </c>
      <c r="C21" s="132">
        <v>116</v>
      </c>
      <c r="D21" s="132">
        <v>0</v>
      </c>
      <c r="E21" s="132">
        <v>3</v>
      </c>
      <c r="F21" s="132">
        <v>5</v>
      </c>
      <c r="G21" s="132">
        <v>0</v>
      </c>
      <c r="H21" s="132">
        <v>746</v>
      </c>
      <c r="I21" s="132">
        <v>38</v>
      </c>
      <c r="J21" s="132">
        <v>10</v>
      </c>
      <c r="K21" s="44">
        <v>0</v>
      </c>
    </row>
    <row r="22" spans="1:11" x14ac:dyDescent="0.3">
      <c r="A22" s="78" t="s">
        <v>63</v>
      </c>
      <c r="B22" s="132">
        <v>244</v>
      </c>
      <c r="C22" s="132">
        <v>393</v>
      </c>
      <c r="D22" s="132">
        <v>0</v>
      </c>
      <c r="E22" s="132">
        <v>6</v>
      </c>
      <c r="F22" s="132">
        <v>12</v>
      </c>
      <c r="G22" s="132">
        <v>1</v>
      </c>
      <c r="H22" s="132">
        <v>1074</v>
      </c>
      <c r="I22" s="132">
        <v>0</v>
      </c>
      <c r="J22" s="132">
        <v>1</v>
      </c>
      <c r="K22" s="44">
        <v>0</v>
      </c>
    </row>
    <row r="23" spans="1:11" x14ac:dyDescent="0.3">
      <c r="A23" s="78" t="s">
        <v>45</v>
      </c>
      <c r="B23" s="132">
        <v>706</v>
      </c>
      <c r="C23" s="132">
        <v>712</v>
      </c>
      <c r="D23" s="132">
        <v>0</v>
      </c>
      <c r="E23" s="132">
        <v>20</v>
      </c>
      <c r="F23" s="132">
        <v>26</v>
      </c>
      <c r="G23" s="132">
        <v>0</v>
      </c>
      <c r="H23" s="132">
        <v>944</v>
      </c>
      <c r="I23" s="132">
        <v>0</v>
      </c>
      <c r="J23" s="132">
        <v>0</v>
      </c>
      <c r="K23" s="44">
        <v>0</v>
      </c>
    </row>
    <row r="24" spans="1:11" x14ac:dyDescent="0.3">
      <c r="A24" s="78" t="s">
        <v>64</v>
      </c>
      <c r="B24" s="132">
        <v>310</v>
      </c>
      <c r="C24" s="132">
        <v>459</v>
      </c>
      <c r="D24" s="132">
        <v>16</v>
      </c>
      <c r="E24" s="132">
        <v>12</v>
      </c>
      <c r="F24" s="132">
        <v>18</v>
      </c>
      <c r="G24" s="132">
        <v>2</v>
      </c>
      <c r="H24" s="132">
        <v>80</v>
      </c>
      <c r="I24" s="132">
        <v>0</v>
      </c>
      <c r="J24" s="132">
        <v>0</v>
      </c>
      <c r="K24" s="44">
        <v>0</v>
      </c>
    </row>
    <row r="25" spans="1:11" x14ac:dyDescent="0.3">
      <c r="A25" s="78" t="s">
        <v>50</v>
      </c>
      <c r="B25" s="132">
        <v>470</v>
      </c>
      <c r="C25" s="132">
        <v>662</v>
      </c>
      <c r="D25" s="132">
        <v>5</v>
      </c>
      <c r="E25" s="132">
        <v>14</v>
      </c>
      <c r="F25" s="132">
        <v>29</v>
      </c>
      <c r="G25" s="132">
        <v>0</v>
      </c>
      <c r="H25" s="132">
        <v>142</v>
      </c>
      <c r="I25" s="132">
        <v>0</v>
      </c>
      <c r="J25" s="132">
        <v>0</v>
      </c>
      <c r="K25" s="44">
        <v>0</v>
      </c>
    </row>
    <row r="26" spans="1:11" x14ac:dyDescent="0.3">
      <c r="A26" s="78" t="s">
        <v>51</v>
      </c>
      <c r="B26" s="132">
        <v>2</v>
      </c>
      <c r="C26" s="132">
        <v>1</v>
      </c>
      <c r="D26" s="132">
        <v>0</v>
      </c>
      <c r="E26" s="132">
        <v>0</v>
      </c>
      <c r="F26" s="132">
        <v>0</v>
      </c>
      <c r="G26" s="132">
        <v>0</v>
      </c>
      <c r="H26" s="132">
        <v>170</v>
      </c>
      <c r="I26" s="132">
        <v>0</v>
      </c>
      <c r="J26" s="132">
        <v>0</v>
      </c>
      <c r="K26" s="44">
        <v>0</v>
      </c>
    </row>
    <row r="27" spans="1:11" x14ac:dyDescent="0.3">
      <c r="A27" s="78" t="s">
        <v>74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52</v>
      </c>
      <c r="I27" s="132">
        <v>0</v>
      </c>
      <c r="J27" s="132">
        <v>0</v>
      </c>
      <c r="K27" s="44">
        <v>0</v>
      </c>
    </row>
    <row r="28" spans="1:11" x14ac:dyDescent="0.3">
      <c r="A28" s="78" t="s">
        <v>75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1</v>
      </c>
      <c r="I28" s="132">
        <v>1</v>
      </c>
      <c r="J28" s="132">
        <v>1</v>
      </c>
      <c r="K28" s="44">
        <v>0</v>
      </c>
    </row>
    <row r="29" spans="1:11" x14ac:dyDescent="0.3">
      <c r="A29" s="78"/>
      <c r="B29" s="132"/>
      <c r="C29" s="132"/>
      <c r="D29" s="132"/>
      <c r="E29" s="132"/>
      <c r="F29" s="132"/>
      <c r="G29" s="132"/>
      <c r="H29" s="132"/>
      <c r="I29" s="132"/>
      <c r="J29" s="132"/>
      <c r="K29" s="44"/>
    </row>
    <row r="30" spans="1:11" ht="15" thickBot="1" x14ac:dyDescent="0.35">
      <c r="A30" s="133" t="s">
        <v>31</v>
      </c>
      <c r="B30" s="134">
        <f t="shared" ref="B30:K30" si="1">SUM(B17:B29)</f>
        <v>1799</v>
      </c>
      <c r="C30" s="134">
        <f t="shared" si="1"/>
        <v>2345</v>
      </c>
      <c r="D30" s="134">
        <f t="shared" si="1"/>
        <v>21</v>
      </c>
      <c r="E30" s="134">
        <f t="shared" si="1"/>
        <v>55</v>
      </c>
      <c r="F30" s="134">
        <f t="shared" si="1"/>
        <v>90</v>
      </c>
      <c r="G30" s="134">
        <f t="shared" si="1"/>
        <v>3</v>
      </c>
      <c r="H30" s="134">
        <f t="shared" si="1"/>
        <v>3412</v>
      </c>
      <c r="I30" s="134">
        <f t="shared" si="1"/>
        <v>279</v>
      </c>
      <c r="J30" s="134">
        <f t="shared" si="1"/>
        <v>139</v>
      </c>
      <c r="K30" s="135">
        <f t="shared" si="1"/>
        <v>0</v>
      </c>
    </row>
    <row r="31" spans="1:11" x14ac:dyDescent="0.3">
      <c r="A31" s="363" t="s">
        <v>104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1:27" ht="16.2" thickBot="1" x14ac:dyDescent="0.35">
      <c r="A33" s="5" t="s">
        <v>21</v>
      </c>
    </row>
    <row r="34" spans="1:27" x14ac:dyDescent="0.3">
      <c r="A34" s="438" t="s">
        <v>39</v>
      </c>
      <c r="B34" s="439"/>
      <c r="C34" s="439"/>
      <c r="D34" s="439"/>
      <c r="E34" s="440"/>
      <c r="G34" s="438" t="s">
        <v>41</v>
      </c>
      <c r="H34" s="439"/>
      <c r="I34" s="439"/>
      <c r="J34" s="439"/>
      <c r="K34" s="440"/>
      <c r="M34" s="441" t="s">
        <v>96</v>
      </c>
      <c r="N34" s="442"/>
      <c r="O34" s="442"/>
      <c r="P34" s="442"/>
      <c r="Q34" s="442"/>
      <c r="R34" s="442"/>
      <c r="S34" s="443"/>
      <c r="U34" s="441" t="s">
        <v>42</v>
      </c>
      <c r="V34" s="442"/>
      <c r="W34" s="442"/>
      <c r="X34" s="442"/>
      <c r="Y34" s="442"/>
      <c r="Z34" s="442"/>
      <c r="AA34" s="443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67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67</v>
      </c>
      <c r="M35" s="15" t="s">
        <v>0</v>
      </c>
      <c r="N35" s="444" t="s">
        <v>16</v>
      </c>
      <c r="O35" s="444"/>
      <c r="P35" s="444"/>
      <c r="Q35" s="444" t="s">
        <v>17</v>
      </c>
      <c r="R35" s="444"/>
      <c r="S35" s="445"/>
      <c r="U35" s="15" t="s">
        <v>0</v>
      </c>
      <c r="V35" s="444" t="s">
        <v>52</v>
      </c>
      <c r="W35" s="444"/>
      <c r="X35" s="444"/>
      <c r="Y35" s="449"/>
      <c r="Z35" s="450"/>
      <c r="AA35" s="451"/>
    </row>
    <row r="36" spans="1:27" ht="16.2" thickBot="1" x14ac:dyDescent="0.35">
      <c r="A36" s="29"/>
      <c r="B36" s="33"/>
      <c r="C36" s="33"/>
      <c r="D36" s="237"/>
      <c r="E36" s="142"/>
      <c r="G36" s="29">
        <v>45628</v>
      </c>
      <c r="H36" s="33">
        <v>1</v>
      </c>
      <c r="I36" s="364">
        <v>0</v>
      </c>
      <c r="J36" s="387"/>
      <c r="K36" s="308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/>
      <c r="B37" s="33"/>
      <c r="C37" s="33"/>
      <c r="D37" s="237"/>
      <c r="E37" s="142"/>
      <c r="G37" s="29"/>
      <c r="H37" s="33"/>
      <c r="I37" s="365"/>
      <c r="J37" s="387"/>
      <c r="K37" s="309"/>
      <c r="M37" s="29"/>
      <c r="N37" s="4"/>
      <c r="O37" s="4"/>
      <c r="P37" s="4"/>
      <c r="Q37" s="286"/>
      <c r="R37" s="286"/>
      <c r="S37" s="287"/>
      <c r="U37" s="29">
        <v>45629</v>
      </c>
      <c r="V37" s="4">
        <v>164</v>
      </c>
      <c r="W37" s="4">
        <v>88</v>
      </c>
      <c r="X37" s="4"/>
      <c r="Y37" s="4"/>
      <c r="Z37" s="4"/>
      <c r="AA37" s="10"/>
    </row>
    <row r="38" spans="1:27" ht="15.6" x14ac:dyDescent="0.3">
      <c r="A38" s="29"/>
      <c r="B38" s="33"/>
      <c r="C38" s="33"/>
      <c r="D38" s="237"/>
      <c r="E38" s="142"/>
      <c r="G38" s="29"/>
      <c r="H38" s="33"/>
      <c r="I38" s="365"/>
      <c r="J38" s="387"/>
      <c r="K38" s="309"/>
      <c r="M38" s="29"/>
      <c r="N38" s="4"/>
      <c r="O38" s="4"/>
      <c r="P38" s="4"/>
      <c r="Q38" s="4"/>
      <c r="R38" s="4"/>
      <c r="S38" s="10"/>
      <c r="U38" s="29">
        <v>45643</v>
      </c>
      <c r="V38" s="4">
        <v>126</v>
      </c>
      <c r="W38" s="4">
        <v>114</v>
      </c>
      <c r="X38" s="4"/>
      <c r="Y38" s="4"/>
      <c r="Z38" s="4"/>
      <c r="AA38" s="10"/>
    </row>
    <row r="39" spans="1:27" ht="15.6" x14ac:dyDescent="0.3">
      <c r="A39" s="29"/>
      <c r="B39" s="33"/>
      <c r="C39" s="33"/>
      <c r="D39" s="237"/>
      <c r="E39" s="142"/>
      <c r="G39" s="29"/>
      <c r="H39" s="33"/>
      <c r="I39" s="365"/>
      <c r="J39" s="289"/>
      <c r="K39" s="309"/>
      <c r="M39" s="29"/>
      <c r="N39" s="4"/>
      <c r="O39" s="4"/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/>
      <c r="H40" s="33"/>
      <c r="I40" s="365"/>
      <c r="J40" s="289"/>
      <c r="K40" s="309"/>
      <c r="M40" s="29"/>
      <c r="N40" s="4"/>
      <c r="O40" s="4"/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366"/>
      <c r="H41" s="154"/>
      <c r="I41" s="251"/>
      <c r="J41" s="289"/>
      <c r="K41" s="309"/>
      <c r="M41" s="29"/>
      <c r="N41" s="4"/>
      <c r="O41" s="4"/>
      <c r="P41" s="4"/>
      <c r="Q41" s="4"/>
      <c r="R41" s="4"/>
      <c r="S41" s="10"/>
      <c r="U41" s="81" t="s">
        <v>27</v>
      </c>
      <c r="V41" s="82">
        <f t="shared" ref="V41:AA41" si="2">SUM(V34:V40)</f>
        <v>290</v>
      </c>
      <c r="W41" s="82">
        <f t="shared" si="2"/>
        <v>202</v>
      </c>
      <c r="X41" s="82">
        <f t="shared" si="2"/>
        <v>0</v>
      </c>
      <c r="Y41" s="82">
        <f t="shared" si="2"/>
        <v>0</v>
      </c>
      <c r="Z41" s="82">
        <f t="shared" si="2"/>
        <v>0</v>
      </c>
      <c r="AA41" s="11">
        <f t="shared" si="2"/>
        <v>0</v>
      </c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4"/>
      <c r="J42" s="289"/>
      <c r="K42" s="309"/>
      <c r="M42" s="29"/>
      <c r="N42" s="4"/>
      <c r="O42" s="4"/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09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09"/>
      <c r="M44" s="29"/>
      <c r="N44" s="357"/>
      <c r="O44" s="357"/>
      <c r="P44" s="357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0"/>
      <c r="M45" s="29"/>
      <c r="N45" s="357"/>
      <c r="O45" s="357"/>
      <c r="P45" s="357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0"/>
      <c r="M46" s="244"/>
      <c r="N46" s="358"/>
      <c r="O46" s="358"/>
      <c r="P46" s="358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0"/>
      <c r="M47" s="285" t="s">
        <v>27</v>
      </c>
      <c r="N47" s="58">
        <f>SUM(N37:N42)</f>
        <v>0</v>
      </c>
      <c r="O47" s="58">
        <f t="shared" ref="O47:S47" si="3">SUM(O37:O42)</f>
        <v>0</v>
      </c>
      <c r="P47" s="58">
        <f t="shared" si="3"/>
        <v>0</v>
      </c>
      <c r="Q47" s="58">
        <f t="shared" si="3"/>
        <v>0</v>
      </c>
      <c r="R47" s="58">
        <f t="shared" si="3"/>
        <v>0</v>
      </c>
      <c r="S47" s="58">
        <f t="shared" si="3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1"/>
      <c r="I48" s="311"/>
      <c r="J48" s="312"/>
      <c r="K48" s="313"/>
      <c r="M48" t="s">
        <v>97</v>
      </c>
    </row>
    <row r="49" spans="1:11" ht="15" thickBot="1" x14ac:dyDescent="0.35">
      <c r="A49" s="156" t="s">
        <v>27</v>
      </c>
      <c r="B49" s="35">
        <f>SUM(B36:B48)</f>
        <v>0</v>
      </c>
      <c r="C49" s="35">
        <f>SUM(C36:C48)</f>
        <v>0</v>
      </c>
      <c r="D49" s="35">
        <f>SUM(D36:D48)</f>
        <v>0</v>
      </c>
      <c r="E49" s="157"/>
      <c r="G49" s="304" t="s">
        <v>27</v>
      </c>
      <c r="H49" s="305">
        <f>SUM(H36:H48)</f>
        <v>1</v>
      </c>
      <c r="I49" s="306">
        <f>SUM(I36:I48)</f>
        <v>0</v>
      </c>
      <c r="J49" s="306">
        <f>SUM(J36:J43)</f>
        <v>0</v>
      </c>
      <c r="K49" s="307"/>
    </row>
    <row r="50" spans="1:11" x14ac:dyDescent="0.3">
      <c r="A50" s="153" t="s">
        <v>61</v>
      </c>
      <c r="B50" s="154">
        <v>0</v>
      </c>
      <c r="C50" s="154">
        <v>0</v>
      </c>
      <c r="D50" s="154">
        <v>0</v>
      </c>
      <c r="E50" s="155"/>
      <c r="G50" s="159" t="s">
        <v>59</v>
      </c>
      <c r="H50" s="154">
        <v>87</v>
      </c>
      <c r="I50" s="154">
        <v>105</v>
      </c>
      <c r="J50" s="154">
        <v>0</v>
      </c>
      <c r="K50" s="177"/>
    </row>
    <row r="51" spans="1:11" x14ac:dyDescent="0.3">
      <c r="A51" s="144" t="s">
        <v>63</v>
      </c>
      <c r="B51" s="33">
        <v>167</v>
      </c>
      <c r="C51" s="33">
        <v>109</v>
      </c>
      <c r="D51" s="33">
        <v>0</v>
      </c>
      <c r="E51" s="142"/>
      <c r="G51" s="160" t="s">
        <v>61</v>
      </c>
      <c r="H51" s="33">
        <v>249</v>
      </c>
      <c r="I51" s="33">
        <v>280</v>
      </c>
      <c r="J51" s="33">
        <v>0</v>
      </c>
      <c r="K51" s="178"/>
    </row>
    <row r="52" spans="1:11" x14ac:dyDescent="0.3">
      <c r="A52" s="145" t="s">
        <v>45</v>
      </c>
      <c r="B52" s="79">
        <v>374</v>
      </c>
      <c r="C52" s="79">
        <v>251</v>
      </c>
      <c r="D52" s="79">
        <v>0</v>
      </c>
      <c r="E52" s="142"/>
      <c r="G52" s="161" t="s">
        <v>63</v>
      </c>
      <c r="H52" s="79">
        <v>156</v>
      </c>
      <c r="I52" s="79">
        <v>305</v>
      </c>
      <c r="J52" s="79">
        <v>0</v>
      </c>
      <c r="K52" s="179"/>
    </row>
    <row r="53" spans="1:11" x14ac:dyDescent="0.3">
      <c r="A53" s="145" t="s">
        <v>64</v>
      </c>
      <c r="B53" s="79">
        <v>296</v>
      </c>
      <c r="C53" s="79">
        <v>338</v>
      </c>
      <c r="D53" s="79">
        <v>0</v>
      </c>
      <c r="E53" s="142"/>
      <c r="G53" s="161" t="s">
        <v>45</v>
      </c>
      <c r="H53" s="79">
        <v>41</v>
      </c>
      <c r="I53" s="79">
        <v>82</v>
      </c>
      <c r="J53" s="79">
        <v>0</v>
      </c>
      <c r="K53" s="179"/>
    </row>
    <row r="54" spans="1:11" x14ac:dyDescent="0.3">
      <c r="A54" s="145" t="s">
        <v>50</v>
      </c>
      <c r="B54" s="79">
        <v>442</v>
      </c>
      <c r="C54" s="79">
        <v>466</v>
      </c>
      <c r="D54" s="79">
        <v>0</v>
      </c>
      <c r="E54" s="142"/>
      <c r="G54" s="161" t="s">
        <v>64</v>
      </c>
      <c r="H54" s="79">
        <v>3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50</v>
      </c>
      <c r="H55" s="79">
        <v>12</v>
      </c>
      <c r="I55" s="79">
        <v>9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51</v>
      </c>
      <c r="H56" s="79">
        <v>63</v>
      </c>
      <c r="I56" s="79">
        <v>41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74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1279</v>
      </c>
      <c r="C58" s="148">
        <f>SUM(C50:C55)</f>
        <v>1164</v>
      </c>
      <c r="D58" s="148">
        <f>SUM(D50:D55)</f>
        <v>0</v>
      </c>
      <c r="E58" s="191">
        <f>D58/(B58+C58)</f>
        <v>0</v>
      </c>
      <c r="F58" s="61"/>
      <c r="G58" s="161" t="s">
        <v>75</v>
      </c>
      <c r="H58" s="146">
        <v>1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612</v>
      </c>
      <c r="I59" s="148">
        <f t="shared" ref="I59:J59" si="4">SUM(I50:I58)</f>
        <v>822</v>
      </c>
      <c r="J59" s="148">
        <f t="shared" si="4"/>
        <v>0</v>
      </c>
      <c r="K59" s="186">
        <f>J59/(H59+I59)</f>
        <v>0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446" t="s">
        <v>23</v>
      </c>
      <c r="F62" s="447"/>
      <c r="G62" s="448"/>
      <c r="I62" s="452" t="s">
        <v>111</v>
      </c>
      <c r="J62" s="453"/>
      <c r="K62" s="454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  <c r="I63" s="22" t="s">
        <v>0</v>
      </c>
      <c r="J63" s="7" t="s">
        <v>9</v>
      </c>
      <c r="K63" s="367" t="s">
        <v>13</v>
      </c>
    </row>
    <row r="64" spans="1:11" x14ac:dyDescent="0.3">
      <c r="A64" s="291"/>
      <c r="B64" s="271"/>
      <c r="C64" s="273"/>
      <c r="D64" s="25"/>
      <c r="E64" s="29">
        <v>45631</v>
      </c>
      <c r="F64" s="250" t="s">
        <v>122</v>
      </c>
      <c r="G64" s="248">
        <v>2</v>
      </c>
      <c r="I64" s="29"/>
      <c r="J64" s="276"/>
      <c r="K64" s="17"/>
    </row>
    <row r="65" spans="1:11" x14ac:dyDescent="0.3">
      <c r="A65" s="291"/>
      <c r="B65" s="271"/>
      <c r="C65" s="273"/>
      <c r="D65" s="25"/>
      <c r="E65" s="30"/>
      <c r="F65" s="252"/>
      <c r="G65" s="253"/>
      <c r="I65" s="29"/>
      <c r="J65" s="374"/>
      <c r="K65" s="10"/>
    </row>
    <row r="66" spans="1:11" x14ac:dyDescent="0.3">
      <c r="A66" s="291"/>
      <c r="B66" s="271"/>
      <c r="C66" s="272"/>
      <c r="D66" s="25"/>
      <c r="E66" s="254"/>
      <c r="F66" s="252"/>
      <c r="G66" s="10"/>
      <c r="I66" s="29"/>
      <c r="J66" s="368"/>
      <c r="K66" s="10"/>
    </row>
    <row r="67" spans="1:11" x14ac:dyDescent="0.3">
      <c r="A67" s="291"/>
      <c r="B67" s="271"/>
      <c r="C67" s="272"/>
      <c r="D67" s="9"/>
      <c r="E67" s="256"/>
      <c r="F67" s="259"/>
      <c r="G67" s="251"/>
      <c r="I67" s="29"/>
      <c r="J67" s="368"/>
      <c r="K67" s="10"/>
    </row>
    <row r="68" spans="1:11" x14ac:dyDescent="0.3">
      <c r="A68" s="291"/>
      <c r="B68" s="271"/>
      <c r="C68" s="272"/>
      <c r="E68" s="256"/>
      <c r="F68" s="257"/>
      <c r="G68" s="251"/>
      <c r="I68" s="29"/>
      <c r="J68" s="368"/>
      <c r="K68" s="10"/>
    </row>
    <row r="69" spans="1:11" x14ac:dyDescent="0.3">
      <c r="A69" s="29"/>
      <c r="B69" s="271"/>
      <c r="C69" s="272"/>
      <c r="E69" s="258"/>
      <c r="F69" s="259"/>
      <c r="G69" s="34"/>
      <c r="I69" s="29"/>
      <c r="J69" s="368"/>
      <c r="K69" s="10"/>
    </row>
    <row r="70" spans="1:11" x14ac:dyDescent="0.3">
      <c r="A70" s="30"/>
      <c r="B70" s="271"/>
      <c r="C70" s="272"/>
      <c r="E70" s="258"/>
      <c r="F70" s="259"/>
      <c r="G70" s="34"/>
      <c r="I70" s="29"/>
      <c r="J70" s="369"/>
      <c r="K70" s="17"/>
    </row>
    <row r="71" spans="1:11" ht="15" thickBot="1" x14ac:dyDescent="0.35">
      <c r="A71" s="291"/>
      <c r="B71" s="271"/>
      <c r="C71" s="272"/>
      <c r="E71" s="258"/>
      <c r="F71" s="259"/>
      <c r="G71" s="34"/>
      <c r="I71" s="244"/>
      <c r="J71" s="370"/>
      <c r="K71" s="11"/>
    </row>
    <row r="72" spans="1:11" ht="15" thickBot="1" x14ac:dyDescent="0.35">
      <c r="A72" s="29"/>
      <c r="B72" s="250"/>
      <c r="C72" s="10"/>
      <c r="E72" s="29"/>
      <c r="F72" s="250"/>
      <c r="G72" s="248"/>
      <c r="I72" s="371" t="s">
        <v>28</v>
      </c>
      <c r="J72" s="372"/>
      <c r="K72" s="353">
        <f>SUM(K64:K71)</f>
        <v>0</v>
      </c>
    </row>
    <row r="73" spans="1:11" ht="15" thickBot="1" x14ac:dyDescent="0.35">
      <c r="A73" s="244"/>
      <c r="B73" s="250"/>
      <c r="C73" s="17"/>
      <c r="E73" s="30"/>
      <c r="F73" s="252"/>
      <c r="G73" s="253"/>
      <c r="I73" s="75" t="s">
        <v>113</v>
      </c>
      <c r="J73" s="373"/>
      <c r="K73" s="138">
        <v>600</v>
      </c>
    </row>
    <row r="74" spans="1:11" ht="15" thickBot="1" x14ac:dyDescent="0.35">
      <c r="A74" s="205" t="s">
        <v>28</v>
      </c>
      <c r="B74" s="206"/>
      <c r="C74" s="19">
        <f>SUM(C64:C73)</f>
        <v>0</v>
      </c>
      <c r="E74" s="254"/>
      <c r="F74" s="255"/>
      <c r="G74" s="10"/>
      <c r="I74" s="62" t="s">
        <v>50</v>
      </c>
      <c r="J74" s="43"/>
      <c r="K74" s="44">
        <v>200</v>
      </c>
    </row>
    <row r="75" spans="1:11" ht="15" thickBot="1" x14ac:dyDescent="0.35">
      <c r="A75" s="39" t="s">
        <v>61</v>
      </c>
      <c r="B75" s="204"/>
      <c r="C75" s="32">
        <v>8</v>
      </c>
      <c r="E75" s="256"/>
      <c r="F75" s="255"/>
      <c r="G75" s="251"/>
      <c r="I75" s="388" t="s">
        <v>92</v>
      </c>
      <c r="J75" s="389"/>
      <c r="K75" s="390">
        <f>SUM(K73:K74)</f>
        <v>800</v>
      </c>
    </row>
    <row r="76" spans="1:11" x14ac:dyDescent="0.3">
      <c r="A76" s="39" t="s">
        <v>63</v>
      </c>
      <c r="B76" s="40"/>
      <c r="C76" s="32">
        <v>19</v>
      </c>
      <c r="E76" s="29"/>
      <c r="F76" s="250"/>
      <c r="G76" s="248"/>
    </row>
    <row r="77" spans="1:11" ht="15" thickBot="1" x14ac:dyDescent="0.35">
      <c r="A77" s="62" t="s">
        <v>45</v>
      </c>
      <c r="B77" s="43"/>
      <c r="C77" s="44">
        <v>46</v>
      </c>
      <c r="E77" s="244"/>
      <c r="F77" s="263"/>
      <c r="G77" s="264"/>
    </row>
    <row r="78" spans="1:11" ht="15" thickBot="1" x14ac:dyDescent="0.35">
      <c r="A78" s="42" t="s">
        <v>64</v>
      </c>
      <c r="B78" s="43"/>
      <c r="C78" s="44">
        <v>30</v>
      </c>
      <c r="E78" s="205" t="s">
        <v>28</v>
      </c>
      <c r="F78" s="266"/>
      <c r="G78" s="265">
        <f>SUM(G64:G77)</f>
        <v>2</v>
      </c>
    </row>
    <row r="79" spans="1:11" x14ac:dyDescent="0.3">
      <c r="A79" s="42" t="s">
        <v>50</v>
      </c>
      <c r="B79" s="43"/>
      <c r="C79" s="44">
        <v>43</v>
      </c>
      <c r="E79" s="78" t="s">
        <v>77</v>
      </c>
      <c r="F79" s="43"/>
      <c r="G79" s="44">
        <v>2</v>
      </c>
    </row>
    <row r="80" spans="1:11" ht="15" thickBot="1" x14ac:dyDescent="0.35">
      <c r="A80" s="162" t="s">
        <v>51</v>
      </c>
      <c r="B80" s="163"/>
      <c r="C80" s="164">
        <v>0</v>
      </c>
      <c r="E80" s="62" t="s">
        <v>102</v>
      </c>
      <c r="F80" s="43"/>
      <c r="G80" s="44">
        <v>0</v>
      </c>
    </row>
    <row r="81" spans="1:7" ht="15" thickBot="1" x14ac:dyDescent="0.35">
      <c r="A81" s="214" t="s">
        <v>62</v>
      </c>
      <c r="B81" s="219"/>
      <c r="C81" s="220">
        <f>SUM(C75:C80)</f>
        <v>146</v>
      </c>
      <c r="E81" s="249" t="s">
        <v>79</v>
      </c>
      <c r="F81" s="204"/>
      <c r="G81" s="32">
        <v>0</v>
      </c>
    </row>
    <row r="82" spans="1:7" x14ac:dyDescent="0.3">
      <c r="E82" s="78" t="s">
        <v>57</v>
      </c>
      <c r="F82" s="43"/>
      <c r="G82" s="44">
        <v>0</v>
      </c>
    </row>
    <row r="83" spans="1:7" x14ac:dyDescent="0.3">
      <c r="E83" s="62" t="s">
        <v>59</v>
      </c>
      <c r="F83" s="43"/>
      <c r="G83" s="44">
        <v>0</v>
      </c>
    </row>
    <row r="84" spans="1:7" x14ac:dyDescent="0.3">
      <c r="E84" s="42" t="s">
        <v>61</v>
      </c>
      <c r="F84" s="43"/>
      <c r="G84" s="44">
        <v>0</v>
      </c>
    </row>
    <row r="85" spans="1:7" x14ac:dyDescent="0.3">
      <c r="E85" s="42" t="s">
        <v>63</v>
      </c>
      <c r="F85" s="43"/>
      <c r="G85" s="44">
        <v>0</v>
      </c>
    </row>
    <row r="86" spans="1:7" ht="15" thickBot="1" x14ac:dyDescent="0.35">
      <c r="E86" s="41" t="s">
        <v>45</v>
      </c>
      <c r="F86" s="247"/>
      <c r="G86" s="135">
        <v>0</v>
      </c>
    </row>
    <row r="87" spans="1:7" ht="15" thickBot="1" x14ac:dyDescent="0.35">
      <c r="E87" s="245" t="s">
        <v>62</v>
      </c>
      <c r="F87" s="246"/>
      <c r="G87" s="233">
        <f>SUM(G79:G86)</f>
        <v>2</v>
      </c>
    </row>
  </sheetData>
  <mergeCells count="14">
    <mergeCell ref="N35:P35"/>
    <mergeCell ref="Q35:S35"/>
    <mergeCell ref="E62:G62"/>
    <mergeCell ref="U34:AA34"/>
    <mergeCell ref="V35:X35"/>
    <mergeCell ref="Y35:AA35"/>
    <mergeCell ref="I62:K62"/>
    <mergeCell ref="A1:AA1"/>
    <mergeCell ref="B4:D4"/>
    <mergeCell ref="E4:G4"/>
    <mergeCell ref="I4:J4"/>
    <mergeCell ref="A34:E34"/>
    <mergeCell ref="G34:K34"/>
    <mergeCell ref="M34:S34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workbookViewId="0">
      <selection activeCell="N13" sqref="N13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55" t="s">
        <v>36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80</v>
      </c>
      <c r="B4" s="437" t="s">
        <v>16</v>
      </c>
      <c r="C4" s="437"/>
      <c r="D4" s="437"/>
      <c r="E4" s="437" t="s">
        <v>83</v>
      </c>
      <c r="F4" s="437"/>
      <c r="G4" s="437"/>
      <c r="H4" s="221" t="s">
        <v>14</v>
      </c>
      <c r="I4" s="130" t="s">
        <v>30</v>
      </c>
    </row>
    <row r="5" spans="1:22" ht="15" thickBot="1" x14ac:dyDescent="0.35">
      <c r="A5" s="346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460" t="s">
        <v>121</v>
      </c>
      <c r="B6" s="461"/>
      <c r="C6" s="461"/>
      <c r="D6" s="461"/>
      <c r="E6" s="461"/>
      <c r="F6" s="461"/>
      <c r="G6" s="461"/>
      <c r="H6" s="461"/>
      <c r="I6" s="462"/>
    </row>
    <row r="7" spans="1:22" x14ac:dyDescent="0.3">
      <c r="A7" s="463"/>
      <c r="B7" s="464"/>
      <c r="C7" s="464"/>
      <c r="D7" s="464"/>
      <c r="E7" s="464"/>
      <c r="F7" s="464"/>
      <c r="G7" s="464"/>
      <c r="H7" s="464"/>
      <c r="I7" s="465"/>
    </row>
    <row r="8" spans="1:22" x14ac:dyDescent="0.3">
      <c r="A8" s="15"/>
      <c r="B8" s="4"/>
      <c r="C8" s="4"/>
      <c r="D8" s="4"/>
      <c r="E8" s="4"/>
      <c r="F8" s="4"/>
      <c r="G8" s="4"/>
      <c r="H8" s="4"/>
      <c r="I8" s="284"/>
    </row>
    <row r="9" spans="1:22" x14ac:dyDescent="0.3">
      <c r="A9" s="15"/>
      <c r="B9" s="4"/>
      <c r="C9" s="4"/>
      <c r="D9" s="4"/>
      <c r="E9" s="4"/>
      <c r="F9" s="4"/>
      <c r="G9" s="4"/>
      <c r="H9" s="4"/>
      <c r="I9" s="284"/>
    </row>
    <row r="10" spans="1:22" x14ac:dyDescent="0.3">
      <c r="A10" s="15"/>
      <c r="B10" s="4"/>
      <c r="C10" s="4"/>
      <c r="D10" s="4"/>
      <c r="E10" s="4"/>
      <c r="F10" s="4"/>
      <c r="G10" s="4"/>
      <c r="H10" s="4"/>
      <c r="I10" s="284"/>
    </row>
    <row r="11" spans="1:22" x14ac:dyDescent="0.3">
      <c r="A11" s="15"/>
      <c r="B11" s="4"/>
      <c r="C11" s="4"/>
      <c r="D11" s="4"/>
      <c r="E11" s="4"/>
      <c r="F11" s="4"/>
      <c r="G11" s="4"/>
      <c r="H11" s="4"/>
      <c r="I11" s="10"/>
    </row>
    <row r="12" spans="1:22" x14ac:dyDescent="0.3">
      <c r="A12" s="15"/>
      <c r="B12" s="4"/>
      <c r="C12" s="4"/>
      <c r="D12" s="4"/>
      <c r="E12" s="4"/>
      <c r="F12" s="4"/>
      <c r="G12" s="4"/>
      <c r="H12" s="4"/>
      <c r="I12" s="10"/>
    </row>
    <row r="13" spans="1:22" x14ac:dyDescent="0.3">
      <c r="A13" s="15"/>
      <c r="B13" s="4"/>
      <c r="C13" s="4"/>
      <c r="D13" s="4"/>
      <c r="E13" s="4"/>
      <c r="F13" s="4"/>
      <c r="G13" s="4"/>
      <c r="H13" s="4"/>
      <c r="I13" s="10"/>
    </row>
    <row r="14" spans="1:22" ht="15" thickBot="1" x14ac:dyDescent="0.35">
      <c r="A14" s="222"/>
      <c r="B14" s="82"/>
      <c r="C14" s="82"/>
      <c r="D14" s="82"/>
      <c r="E14" s="82"/>
      <c r="F14" s="82"/>
      <c r="G14" s="82"/>
      <c r="H14" s="82"/>
      <c r="I14" s="11"/>
    </row>
    <row r="15" spans="1:22" ht="15" thickBot="1" x14ac:dyDescent="0.35">
      <c r="A15" s="351" t="s">
        <v>27</v>
      </c>
      <c r="B15" s="352">
        <f t="shared" ref="B15:I15" si="0">SUM(B6:B14)</f>
        <v>0</v>
      </c>
      <c r="C15" s="352">
        <f t="shared" si="0"/>
        <v>0</v>
      </c>
      <c r="D15" s="352">
        <f t="shared" si="0"/>
        <v>0</v>
      </c>
      <c r="E15" s="352">
        <f t="shared" si="0"/>
        <v>0</v>
      </c>
      <c r="F15" s="352">
        <f t="shared" si="0"/>
        <v>0</v>
      </c>
      <c r="G15" s="352">
        <f t="shared" si="0"/>
        <v>0</v>
      </c>
      <c r="H15" s="352">
        <f t="shared" si="0"/>
        <v>0</v>
      </c>
      <c r="I15" s="353">
        <f t="shared" si="0"/>
        <v>0</v>
      </c>
    </row>
    <row r="16" spans="1:22" x14ac:dyDescent="0.3">
      <c r="A16" s="136" t="s">
        <v>63</v>
      </c>
      <c r="B16" s="137">
        <v>520</v>
      </c>
      <c r="C16" s="137">
        <v>523</v>
      </c>
      <c r="D16" s="137">
        <v>0</v>
      </c>
      <c r="E16" s="137">
        <v>29</v>
      </c>
      <c r="F16" s="137">
        <v>33</v>
      </c>
      <c r="G16" s="137">
        <v>0</v>
      </c>
      <c r="H16" s="137">
        <v>363</v>
      </c>
      <c r="I16" s="138">
        <v>0</v>
      </c>
    </row>
    <row r="17" spans="1:13" x14ac:dyDescent="0.3">
      <c r="A17" s="78" t="s">
        <v>45</v>
      </c>
      <c r="B17" s="132">
        <v>239</v>
      </c>
      <c r="C17" s="132">
        <v>200</v>
      </c>
      <c r="D17" s="132">
        <v>0</v>
      </c>
      <c r="E17" s="132">
        <v>32</v>
      </c>
      <c r="F17" s="132">
        <v>37</v>
      </c>
      <c r="G17" s="132">
        <v>0</v>
      </c>
      <c r="H17" s="132">
        <v>648</v>
      </c>
      <c r="I17" s="44">
        <v>0</v>
      </c>
    </row>
    <row r="18" spans="1:13" x14ac:dyDescent="0.3">
      <c r="A18" s="78" t="s">
        <v>64</v>
      </c>
      <c r="B18" s="132">
        <v>32</v>
      </c>
      <c r="C18" s="132">
        <v>21</v>
      </c>
      <c r="D18" s="132">
        <v>0</v>
      </c>
      <c r="E18" s="132">
        <v>7</v>
      </c>
      <c r="F18" s="132">
        <v>14</v>
      </c>
      <c r="G18" s="132">
        <v>0</v>
      </c>
      <c r="H18" s="132">
        <v>298</v>
      </c>
      <c r="I18" s="44">
        <v>0</v>
      </c>
    </row>
    <row r="19" spans="1:13" ht="15" thickBot="1" x14ac:dyDescent="0.35">
      <c r="A19" s="133" t="s">
        <v>50</v>
      </c>
      <c r="B19" s="134"/>
      <c r="C19" s="134"/>
      <c r="D19" s="134"/>
      <c r="E19" s="134"/>
      <c r="F19" s="134"/>
      <c r="G19" s="134"/>
      <c r="H19" s="134"/>
      <c r="I19" s="135"/>
    </row>
    <row r="20" spans="1:13" ht="15" thickBot="1" x14ac:dyDescent="0.35">
      <c r="A20" s="317" t="s">
        <v>31</v>
      </c>
      <c r="B20" s="232">
        <f>SUM(B16:B19)</f>
        <v>791</v>
      </c>
      <c r="C20" s="232">
        <f t="shared" ref="C20:I20" si="1">SUM(C16:C19)</f>
        <v>744</v>
      </c>
      <c r="D20" s="232">
        <f t="shared" si="1"/>
        <v>0</v>
      </c>
      <c r="E20" s="232">
        <f t="shared" si="1"/>
        <v>68</v>
      </c>
      <c r="F20" s="232">
        <f t="shared" si="1"/>
        <v>84</v>
      </c>
      <c r="G20" s="232">
        <f t="shared" si="1"/>
        <v>0</v>
      </c>
      <c r="H20" s="232">
        <f t="shared" si="1"/>
        <v>1309</v>
      </c>
      <c r="I20" s="233">
        <f t="shared" si="1"/>
        <v>0</v>
      </c>
    </row>
    <row r="21" spans="1:13" x14ac:dyDescent="0.3">
      <c r="A21" s="77" t="s">
        <v>81</v>
      </c>
      <c r="B21" s="61"/>
      <c r="C21" s="61"/>
      <c r="D21" s="61"/>
      <c r="E21" s="61"/>
      <c r="F21" s="61"/>
      <c r="G21" s="61"/>
      <c r="H21" s="61"/>
      <c r="I21" s="61"/>
    </row>
    <row r="22" spans="1:13" x14ac:dyDescent="0.3">
      <c r="A22" s="77" t="s">
        <v>84</v>
      </c>
    </row>
    <row r="23" spans="1:13" ht="16.2" thickBot="1" x14ac:dyDescent="0.35">
      <c r="A23" s="5" t="s">
        <v>107</v>
      </c>
    </row>
    <row r="24" spans="1:13" x14ac:dyDescent="0.3">
      <c r="A24" s="441" t="s">
        <v>39</v>
      </c>
      <c r="B24" s="442"/>
      <c r="C24" s="442"/>
      <c r="D24" s="442"/>
      <c r="E24" s="83"/>
    </row>
    <row r="25" spans="1:13" ht="29.4" thickBot="1" x14ac:dyDescent="0.35">
      <c r="A25" s="27" t="s">
        <v>6</v>
      </c>
      <c r="B25" s="6" t="s">
        <v>3</v>
      </c>
      <c r="C25" s="6" t="s">
        <v>4</v>
      </c>
      <c r="D25" s="6" t="s">
        <v>37</v>
      </c>
      <c r="E25" s="175" t="s">
        <v>67</v>
      </c>
    </row>
    <row r="26" spans="1:13" x14ac:dyDescent="0.3">
      <c r="A26" s="15"/>
      <c r="B26" s="33"/>
      <c r="C26" s="33"/>
      <c r="D26" s="149"/>
      <c r="E26" s="150"/>
      <c r="G26" s="441" t="s">
        <v>40</v>
      </c>
      <c r="H26" s="442"/>
      <c r="I26" s="442"/>
      <c r="J26" s="442"/>
      <c r="K26" s="442"/>
      <c r="L26" s="442"/>
      <c r="M26" s="443"/>
    </row>
    <row r="27" spans="1:13" x14ac:dyDescent="0.3">
      <c r="A27" s="16"/>
      <c r="B27" s="79"/>
      <c r="C27" s="269"/>
      <c r="D27" s="149"/>
      <c r="E27" s="150"/>
      <c r="G27" s="15" t="s">
        <v>0</v>
      </c>
      <c r="H27" s="444" t="s">
        <v>16</v>
      </c>
      <c r="I27" s="444"/>
      <c r="J27" s="444"/>
      <c r="K27" s="444" t="s">
        <v>17</v>
      </c>
      <c r="L27" s="444"/>
      <c r="M27" s="445"/>
    </row>
    <row r="28" spans="1:13" x14ac:dyDescent="0.3">
      <c r="A28" s="16"/>
      <c r="B28" s="79"/>
      <c r="C28" s="269"/>
      <c r="D28" s="149"/>
      <c r="E28" s="150"/>
      <c r="G28" s="28"/>
      <c r="H28" s="20" t="s">
        <v>3</v>
      </c>
      <c r="I28" s="20" t="s">
        <v>4</v>
      </c>
      <c r="J28" s="20" t="s">
        <v>5</v>
      </c>
      <c r="K28" s="20" t="s">
        <v>3</v>
      </c>
      <c r="L28" s="20" t="s">
        <v>4</v>
      </c>
      <c r="M28" s="21" t="s">
        <v>5</v>
      </c>
    </row>
    <row r="29" spans="1:13" x14ac:dyDescent="0.3">
      <c r="A29" s="16"/>
      <c r="B29" s="79"/>
      <c r="C29" s="269"/>
      <c r="D29" s="149"/>
      <c r="E29" s="150"/>
      <c r="G29" s="29"/>
      <c r="H29" s="4"/>
      <c r="I29" s="4"/>
      <c r="J29" s="4"/>
      <c r="K29" s="4"/>
      <c r="L29" s="4"/>
      <c r="M29" s="10"/>
    </row>
    <row r="30" spans="1:13" x14ac:dyDescent="0.3">
      <c r="A30" s="16"/>
      <c r="B30" s="79"/>
      <c r="C30" s="269"/>
      <c r="D30" s="149"/>
      <c r="E30" s="150"/>
      <c r="G30" s="29"/>
      <c r="H30" s="4"/>
      <c r="I30" s="4"/>
      <c r="J30" s="4"/>
      <c r="K30" s="4"/>
      <c r="L30" s="4"/>
      <c r="M30" s="10"/>
    </row>
    <row r="31" spans="1:13" x14ac:dyDescent="0.3">
      <c r="A31" s="16"/>
      <c r="B31" s="79"/>
      <c r="C31" s="269"/>
      <c r="D31" s="149"/>
      <c r="E31" s="150"/>
      <c r="G31" s="29"/>
      <c r="H31" s="4"/>
      <c r="I31" s="4"/>
      <c r="J31" s="4"/>
      <c r="K31" s="4"/>
      <c r="L31" s="4"/>
      <c r="M31" s="10"/>
    </row>
    <row r="32" spans="1:13" ht="15" thickBot="1" x14ac:dyDescent="0.35">
      <c r="A32" s="16"/>
      <c r="B32" s="149"/>
      <c r="C32" s="149"/>
      <c r="D32" s="149"/>
      <c r="E32" s="150"/>
      <c r="G32" s="29"/>
      <c r="H32" s="4"/>
      <c r="I32" s="4"/>
      <c r="J32" s="4"/>
      <c r="K32" s="4"/>
      <c r="L32" s="4"/>
      <c r="M32" s="10"/>
    </row>
    <row r="33" spans="1:13" ht="15" thickBot="1" x14ac:dyDescent="0.35">
      <c r="A33" s="80" t="s">
        <v>27</v>
      </c>
      <c r="B33" s="35">
        <f>SUM(B26:B32)</f>
        <v>0</v>
      </c>
      <c r="C33" s="35">
        <f t="shared" ref="C33:D33" si="2">SUM(C26:C32)</f>
        <v>0</v>
      </c>
      <c r="D33" s="35">
        <f t="shared" si="2"/>
        <v>0</v>
      </c>
      <c r="E33" s="176"/>
      <c r="G33" s="29"/>
      <c r="H33" s="4"/>
      <c r="I33" s="4"/>
      <c r="J33" s="4"/>
      <c r="K33" s="4"/>
      <c r="L33" s="4"/>
      <c r="M33" s="10"/>
    </row>
    <row r="34" spans="1:13" x14ac:dyDescent="0.3">
      <c r="A34" s="136" t="s">
        <v>82</v>
      </c>
      <c r="B34" s="137">
        <v>549</v>
      </c>
      <c r="C34" s="137">
        <v>556</v>
      </c>
      <c r="D34" s="137">
        <v>0</v>
      </c>
      <c r="E34" s="188"/>
      <c r="G34" s="29"/>
      <c r="H34" s="4"/>
      <c r="I34" s="4"/>
      <c r="J34" s="4"/>
      <c r="K34" s="4"/>
      <c r="L34" s="4"/>
      <c r="M34" s="10"/>
    </row>
    <row r="35" spans="1:13" x14ac:dyDescent="0.3">
      <c r="A35" s="78" t="s">
        <v>45</v>
      </c>
      <c r="B35" s="132">
        <v>271</v>
      </c>
      <c r="C35" s="132">
        <v>237</v>
      </c>
      <c r="D35" s="132">
        <v>0</v>
      </c>
      <c r="E35" s="178"/>
      <c r="G35" s="29"/>
      <c r="H35" s="4"/>
      <c r="I35" s="4"/>
      <c r="J35" s="4"/>
      <c r="K35" s="4"/>
      <c r="L35" s="4"/>
      <c r="M35" s="10"/>
    </row>
    <row r="36" spans="1:13" ht="15" thickBot="1" x14ac:dyDescent="0.35">
      <c r="A36" s="78" t="s">
        <v>64</v>
      </c>
      <c r="B36" s="132">
        <v>39</v>
      </c>
      <c r="C36" s="132">
        <v>35</v>
      </c>
      <c r="D36" s="132">
        <v>0</v>
      </c>
      <c r="E36" s="178"/>
      <c r="G36" s="81" t="s">
        <v>70</v>
      </c>
      <c r="H36" s="82">
        <f t="shared" ref="H36:M36" si="3">SUM(H28:H35)</f>
        <v>0</v>
      </c>
      <c r="I36" s="82">
        <f t="shared" si="3"/>
        <v>0</v>
      </c>
      <c r="J36" s="82">
        <f t="shared" si="3"/>
        <v>0</v>
      </c>
      <c r="K36" s="82">
        <f t="shared" si="3"/>
        <v>0</v>
      </c>
      <c r="L36" s="82">
        <f t="shared" si="3"/>
        <v>0</v>
      </c>
      <c r="M36" s="82">
        <f t="shared" si="3"/>
        <v>0</v>
      </c>
    </row>
    <row r="37" spans="1:13" ht="15" thickBot="1" x14ac:dyDescent="0.35">
      <c r="A37" s="78" t="s">
        <v>50</v>
      </c>
      <c r="B37" s="132">
        <v>0</v>
      </c>
      <c r="C37" s="132">
        <v>0</v>
      </c>
      <c r="D37" s="132">
        <v>0</v>
      </c>
      <c r="E37" s="178"/>
      <c r="G37" s="81" t="s">
        <v>120</v>
      </c>
      <c r="H37" s="82">
        <v>576</v>
      </c>
      <c r="I37" s="82">
        <v>560</v>
      </c>
      <c r="J37" s="82">
        <v>0</v>
      </c>
      <c r="K37" s="82">
        <v>68</v>
      </c>
      <c r="L37" s="82">
        <v>84</v>
      </c>
      <c r="M37" s="82">
        <v>0</v>
      </c>
    </row>
    <row r="38" spans="1:13" ht="15" thickBot="1" x14ac:dyDescent="0.35">
      <c r="A38" s="133" t="s">
        <v>31</v>
      </c>
      <c r="B38" s="134">
        <f>SUM(B34:B37)</f>
        <v>859</v>
      </c>
      <c r="C38" s="134">
        <f t="shared" ref="C38:D38" si="4">SUM(C34:C37)</f>
        <v>828</v>
      </c>
      <c r="D38" s="134">
        <f t="shared" si="4"/>
        <v>0</v>
      </c>
      <c r="E38" s="187">
        <f>D38/(B38+C38)</f>
        <v>0</v>
      </c>
    </row>
    <row r="39" spans="1:13" ht="15" thickBot="1" x14ac:dyDescent="0.35">
      <c r="A39" s="77"/>
      <c r="D39" s="267"/>
    </row>
    <row r="40" spans="1:13" x14ac:dyDescent="0.3">
      <c r="A40" s="77"/>
      <c r="G40" s="457" t="s">
        <v>47</v>
      </c>
      <c r="H40" s="458"/>
      <c r="I40" s="458"/>
      <c r="J40" s="459"/>
      <c r="L40" s="457" t="s">
        <v>48</v>
      </c>
      <c r="M40" s="459"/>
    </row>
    <row r="41" spans="1:13" ht="16.2" thickBot="1" x14ac:dyDescent="0.35">
      <c r="A41" s="5" t="s">
        <v>19</v>
      </c>
      <c r="G41" s="57" t="s">
        <v>0</v>
      </c>
      <c r="H41" s="7" t="s">
        <v>3</v>
      </c>
      <c r="I41" s="7" t="s">
        <v>4</v>
      </c>
      <c r="J41" s="21" t="s">
        <v>5</v>
      </c>
      <c r="K41" s="48"/>
      <c r="L41" s="47" t="s">
        <v>0</v>
      </c>
      <c r="M41" s="23" t="s">
        <v>13</v>
      </c>
    </row>
    <row r="42" spans="1:13" x14ac:dyDescent="0.3">
      <c r="A42" s="446" t="s">
        <v>46</v>
      </c>
      <c r="B42" s="447"/>
      <c r="C42" s="447"/>
      <c r="D42" s="448"/>
      <c r="E42" s="8"/>
      <c r="G42" s="15"/>
      <c r="H42" s="3"/>
      <c r="I42" s="4"/>
      <c r="J42" s="10"/>
      <c r="K42" s="9"/>
      <c r="L42" s="354"/>
      <c r="M42" s="10"/>
    </row>
    <row r="43" spans="1:13" x14ac:dyDescent="0.3">
      <c r="A43" s="47" t="s">
        <v>0</v>
      </c>
      <c r="B43" s="7" t="s">
        <v>3</v>
      </c>
      <c r="C43" s="7" t="s">
        <v>4</v>
      </c>
      <c r="D43" s="21" t="s">
        <v>5</v>
      </c>
      <c r="G43" s="16"/>
      <c r="H43" s="51"/>
      <c r="I43" s="49"/>
      <c r="J43" s="17"/>
      <c r="K43" s="9"/>
      <c r="L43" s="254"/>
      <c r="M43" s="10"/>
    </row>
    <row r="44" spans="1:13" x14ac:dyDescent="0.3">
      <c r="A44" s="15"/>
      <c r="B44" s="3"/>
      <c r="C44" s="3"/>
      <c r="D44" s="10"/>
      <c r="G44" s="15"/>
      <c r="H44" s="3"/>
      <c r="I44" s="4"/>
      <c r="J44" s="10"/>
      <c r="K44" s="9"/>
      <c r="L44" s="254"/>
      <c r="M44" s="10"/>
    </row>
    <row r="45" spans="1:13" ht="15" thickBot="1" x14ac:dyDescent="0.35">
      <c r="A45" s="16"/>
      <c r="B45" s="51"/>
      <c r="C45" s="270"/>
      <c r="D45" s="17"/>
      <c r="G45" s="72"/>
      <c r="H45" s="73"/>
      <c r="I45" s="58"/>
      <c r="J45" s="63"/>
      <c r="K45" s="9"/>
      <c r="L45" s="254"/>
      <c r="M45" s="10"/>
    </row>
    <row r="46" spans="1:13" ht="15" thickBot="1" x14ac:dyDescent="0.35">
      <c r="A46" s="16"/>
      <c r="B46" s="51"/>
      <c r="C46" s="270"/>
      <c r="D46" s="17"/>
      <c r="G46" s="74" t="s">
        <v>27</v>
      </c>
      <c r="H46" s="140">
        <f>SUM(H42:H45)</f>
        <v>0</v>
      </c>
      <c r="I46" s="140">
        <f>SUM(I42:I45)</f>
        <v>0</v>
      </c>
      <c r="J46" s="141">
        <f>SUM(J42:J45)</f>
        <v>0</v>
      </c>
      <c r="K46" s="9"/>
      <c r="L46" s="254"/>
      <c r="M46" s="10"/>
    </row>
    <row r="47" spans="1:13" x14ac:dyDescent="0.3">
      <c r="A47" s="16"/>
      <c r="B47" s="51"/>
      <c r="C47" s="270"/>
      <c r="D47" s="17"/>
      <c r="G47" s="75"/>
      <c r="H47" s="137"/>
      <c r="I47" s="137"/>
      <c r="J47" s="138"/>
      <c r="K47" s="46"/>
      <c r="L47" s="254"/>
      <c r="M47" s="10"/>
    </row>
    <row r="48" spans="1:13" ht="15" thickBot="1" x14ac:dyDescent="0.35">
      <c r="A48" s="16"/>
      <c r="B48" s="51"/>
      <c r="C48" s="51"/>
      <c r="D48" s="17"/>
      <c r="G48" s="45"/>
      <c r="H48" s="134"/>
      <c r="I48" s="134"/>
      <c r="J48" s="134"/>
      <c r="L48" s="55"/>
      <c r="M48" s="11"/>
    </row>
    <row r="49" spans="1:13" x14ac:dyDescent="0.3">
      <c r="A49" s="15"/>
      <c r="B49" s="3"/>
      <c r="C49" s="3"/>
      <c r="D49" s="10"/>
      <c r="E49" s="235"/>
      <c r="L49" s="74" t="s">
        <v>28</v>
      </c>
      <c r="M49" s="141">
        <f>SUM(M42:M48)</f>
        <v>0</v>
      </c>
    </row>
    <row r="50" spans="1:13" ht="15" thickBot="1" x14ac:dyDescent="0.35">
      <c r="A50" s="16"/>
      <c r="B50" s="49"/>
      <c r="C50" s="49"/>
      <c r="D50" s="17"/>
      <c r="E50" s="60"/>
      <c r="L50" s="62" t="s">
        <v>63</v>
      </c>
      <c r="M50" s="44">
        <v>363</v>
      </c>
    </row>
    <row r="51" spans="1:13" ht="15" thickBot="1" x14ac:dyDescent="0.35">
      <c r="A51" s="50" t="s">
        <v>27</v>
      </c>
      <c r="B51" s="18">
        <f>SUM(B44:B50)</f>
        <v>0</v>
      </c>
      <c r="C51" s="18">
        <f t="shared" ref="C51:D51" si="5">SUM(C44:C50)</f>
        <v>0</v>
      </c>
      <c r="D51" s="18">
        <f t="shared" si="5"/>
        <v>0</v>
      </c>
      <c r="E51" s="236"/>
      <c r="L51" s="62" t="s">
        <v>45</v>
      </c>
      <c r="M51" s="44">
        <v>388</v>
      </c>
    </row>
    <row r="52" spans="1:13" x14ac:dyDescent="0.3">
      <c r="A52" s="66" t="s">
        <v>45</v>
      </c>
      <c r="B52" s="137"/>
      <c r="C52" s="137"/>
      <c r="D52" s="138"/>
      <c r="E52" s="236"/>
      <c r="L52" s="62" t="s">
        <v>64</v>
      </c>
      <c r="M52" s="44">
        <v>555</v>
      </c>
    </row>
    <row r="53" spans="1:13" ht="15" thickBot="1" x14ac:dyDescent="0.35">
      <c r="A53" s="71" t="s">
        <v>65</v>
      </c>
      <c r="B53" s="31"/>
      <c r="C53" s="31"/>
      <c r="D53" s="32"/>
      <c r="E53" s="236"/>
      <c r="L53" s="234" t="s">
        <v>69</v>
      </c>
      <c r="M53" s="164"/>
    </row>
    <row r="54" spans="1:13" ht="15" thickBot="1" x14ac:dyDescent="0.35">
      <c r="A54" s="133" t="s">
        <v>31</v>
      </c>
      <c r="B54" s="134">
        <f>SUM(B52:B53)</f>
        <v>0</v>
      </c>
      <c r="C54" s="134">
        <f t="shared" ref="C54:D54" si="6">SUM(C52:C53)</f>
        <v>0</v>
      </c>
      <c r="D54" s="135">
        <f t="shared" si="6"/>
        <v>0</v>
      </c>
      <c r="E54" s="236"/>
      <c r="L54" s="231" t="s">
        <v>31</v>
      </c>
      <c r="M54" s="220">
        <f>SUM(M49:M53)</f>
        <v>1306</v>
      </c>
    </row>
    <row r="55" spans="1:13" x14ac:dyDescent="0.3">
      <c r="E55" s="236"/>
      <c r="L55" s="268" t="s">
        <v>85</v>
      </c>
    </row>
    <row r="56" spans="1:13" ht="15" thickBot="1" x14ac:dyDescent="0.35">
      <c r="E56" s="236"/>
    </row>
    <row r="57" spans="1:13" x14ac:dyDescent="0.3">
      <c r="A57" s="446" t="s">
        <v>49</v>
      </c>
      <c r="B57" s="447"/>
      <c r="C57" s="447"/>
      <c r="D57" s="448"/>
      <c r="E57" s="236"/>
    </row>
    <row r="58" spans="1:13" x14ac:dyDescent="0.3">
      <c r="A58" s="47" t="s">
        <v>0</v>
      </c>
      <c r="B58" s="7" t="s">
        <v>3</v>
      </c>
      <c r="C58" s="7" t="s">
        <v>4</v>
      </c>
      <c r="D58" s="21" t="s">
        <v>5</v>
      </c>
      <c r="E58" s="236"/>
    </row>
    <row r="59" spans="1:13" x14ac:dyDescent="0.3">
      <c r="A59" s="15"/>
      <c r="B59" s="3"/>
      <c r="C59" s="3"/>
      <c r="D59" s="10">
        <v>0</v>
      </c>
      <c r="E59" s="236"/>
    </row>
    <row r="60" spans="1:13" ht="15" thickBot="1" x14ac:dyDescent="0.35">
      <c r="A60" s="16"/>
      <c r="B60" s="51"/>
      <c r="C60" s="51"/>
      <c r="D60" s="17"/>
      <c r="E60" s="235"/>
    </row>
    <row r="61" spans="1:13" ht="15" thickBot="1" x14ac:dyDescent="0.35">
      <c r="A61" s="50" t="s">
        <v>27</v>
      </c>
      <c r="B61" s="18">
        <f>SUM(B59:B60)</f>
        <v>0</v>
      </c>
      <c r="C61" s="18">
        <f>SUM(C59:C60)</f>
        <v>0</v>
      </c>
      <c r="D61" s="19">
        <f>SUM(D59:D60)</f>
        <v>0</v>
      </c>
    </row>
    <row r="62" spans="1:13" x14ac:dyDescent="0.3">
      <c r="A62" s="66" t="s">
        <v>45</v>
      </c>
      <c r="B62" s="137"/>
      <c r="C62" s="137"/>
      <c r="D62" s="138"/>
    </row>
    <row r="63" spans="1:13" x14ac:dyDescent="0.3">
      <c r="A63" s="71" t="s">
        <v>65</v>
      </c>
      <c r="B63" s="31"/>
      <c r="C63" s="31"/>
      <c r="D63" s="32"/>
    </row>
    <row r="64" spans="1:13" ht="15" thickBot="1" x14ac:dyDescent="0.35">
      <c r="A64" s="71" t="s">
        <v>68</v>
      </c>
      <c r="B64" s="232"/>
      <c r="C64" s="232"/>
      <c r="D64" s="233"/>
    </row>
    <row r="65" spans="1:4" ht="15" thickBot="1" x14ac:dyDescent="0.35">
      <c r="A65" s="231" t="s">
        <v>31</v>
      </c>
      <c r="B65" s="148">
        <f>SUM(B63:B64)</f>
        <v>0</v>
      </c>
      <c r="C65" s="148">
        <f t="shared" ref="C65:D65" si="7">SUM(C63:C64)</f>
        <v>0</v>
      </c>
      <c r="D65" s="220">
        <f t="shared" si="7"/>
        <v>0</v>
      </c>
    </row>
  </sheetData>
  <mergeCells count="12">
    <mergeCell ref="A57:D57"/>
    <mergeCell ref="A42:D42"/>
    <mergeCell ref="A24:D24"/>
    <mergeCell ref="A1:M1"/>
    <mergeCell ref="B4:D4"/>
    <mergeCell ref="E4:G4"/>
    <mergeCell ref="G40:J40"/>
    <mergeCell ref="L40:M40"/>
    <mergeCell ref="G26:M26"/>
    <mergeCell ref="H27:J27"/>
    <mergeCell ref="K27:M27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16B0-8A2A-4F27-B085-9793FCB84D3F}">
  <dimension ref="A1:P49"/>
  <sheetViews>
    <sheetView workbookViewId="0">
      <selection activeCell="Q11" sqref="Q11"/>
    </sheetView>
  </sheetViews>
  <sheetFormatPr defaultRowHeight="14.4" x14ac:dyDescent="0.3"/>
  <cols>
    <col min="1" max="1" width="10.88671875" bestFit="1" customWidth="1"/>
    <col min="2" max="4" width="8.88671875" style="143"/>
    <col min="6" max="6" width="12" bestFit="1" customWidth="1"/>
    <col min="7" max="7" width="22.88671875" style="143" customWidth="1"/>
    <col min="9" max="9" width="6.88671875" customWidth="1"/>
    <col min="10" max="10" width="18" bestFit="1" customWidth="1"/>
    <col min="11" max="15" width="8.88671875" style="143"/>
  </cols>
  <sheetData>
    <row r="1" spans="1:12" ht="15" customHeight="1" thickBot="1" x14ac:dyDescent="0.35">
      <c r="A1" s="466" t="s">
        <v>112</v>
      </c>
      <c r="B1" s="467"/>
      <c r="C1" s="467"/>
      <c r="D1" s="468"/>
      <c r="E1" s="375"/>
      <c r="F1" s="469" t="s">
        <v>105</v>
      </c>
      <c r="G1" s="470"/>
      <c r="H1" s="376"/>
      <c r="J1" s="471" t="s">
        <v>106</v>
      </c>
      <c r="K1" s="472"/>
      <c r="L1" s="473"/>
    </row>
    <row r="2" spans="1:12" ht="14.4" customHeight="1" thickBot="1" x14ac:dyDescent="0.35">
      <c r="A2" s="377" t="s">
        <v>0</v>
      </c>
      <c r="B2" s="474" t="s">
        <v>16</v>
      </c>
      <c r="C2" s="475"/>
      <c r="D2" s="476"/>
      <c r="F2" s="378" t="s">
        <v>0</v>
      </c>
      <c r="G2" s="397"/>
      <c r="H2" s="376"/>
      <c r="J2" s="379" t="s">
        <v>114</v>
      </c>
      <c r="K2" s="477">
        <v>604</v>
      </c>
      <c r="L2" s="478"/>
    </row>
    <row r="3" spans="1:12" ht="15" thickBot="1" x14ac:dyDescent="0.35">
      <c r="A3" s="379"/>
      <c r="B3" s="393" t="s">
        <v>3</v>
      </c>
      <c r="C3" s="393" t="s">
        <v>4</v>
      </c>
      <c r="D3" s="393" t="s">
        <v>5</v>
      </c>
      <c r="F3" s="379"/>
      <c r="G3" s="398"/>
      <c r="J3" s="380" t="s">
        <v>115</v>
      </c>
      <c r="K3" s="487">
        <v>788</v>
      </c>
      <c r="L3" s="488"/>
    </row>
    <row r="4" spans="1:12" ht="15" thickBot="1" x14ac:dyDescent="0.35">
      <c r="A4" s="381">
        <v>45536</v>
      </c>
      <c r="B4" s="391"/>
      <c r="C4" s="391"/>
      <c r="D4" s="391"/>
      <c r="F4" s="381">
        <v>45536</v>
      </c>
      <c r="G4" s="399">
        <v>10</v>
      </c>
      <c r="J4" s="382" t="s">
        <v>116</v>
      </c>
      <c r="K4" s="479">
        <v>466</v>
      </c>
      <c r="L4" s="480"/>
    </row>
    <row r="5" spans="1:12" ht="15" thickBot="1" x14ac:dyDescent="0.35">
      <c r="A5" s="381">
        <v>45537</v>
      </c>
      <c r="B5" s="391"/>
      <c r="C5" s="391"/>
      <c r="D5" s="391"/>
      <c r="F5" s="381">
        <v>45537</v>
      </c>
      <c r="G5" s="399">
        <v>0</v>
      </c>
      <c r="J5" s="382" t="s">
        <v>118</v>
      </c>
      <c r="K5" s="479">
        <v>355</v>
      </c>
      <c r="L5" s="480"/>
    </row>
    <row r="6" spans="1:12" ht="15" thickBot="1" x14ac:dyDescent="0.35">
      <c r="A6" s="381">
        <v>45538</v>
      </c>
      <c r="B6" s="391">
        <v>20</v>
      </c>
      <c r="C6" s="391">
        <v>60</v>
      </c>
      <c r="D6" s="391">
        <v>3</v>
      </c>
      <c r="F6" s="381">
        <v>45538</v>
      </c>
      <c r="G6" s="399">
        <v>12</v>
      </c>
      <c r="J6" s="382" t="s">
        <v>91</v>
      </c>
      <c r="K6" s="479">
        <f>SUM(K2:L5)</f>
        <v>2213</v>
      </c>
      <c r="L6" s="480"/>
    </row>
    <row r="7" spans="1:12" ht="15" thickBot="1" x14ac:dyDescent="0.35">
      <c r="A7" s="381">
        <v>45539</v>
      </c>
      <c r="B7" s="391"/>
      <c r="C7" s="391"/>
      <c r="D7" s="391"/>
      <c r="F7" s="381">
        <v>45539</v>
      </c>
      <c r="G7" s="399">
        <v>0</v>
      </c>
    </row>
    <row r="8" spans="1:12" ht="15" thickBot="1" x14ac:dyDescent="0.35">
      <c r="A8" s="381">
        <v>45540</v>
      </c>
      <c r="B8" s="391"/>
      <c r="C8" s="391"/>
      <c r="D8" s="391"/>
      <c r="F8" s="381">
        <v>45540</v>
      </c>
      <c r="G8" s="399">
        <v>7</v>
      </c>
    </row>
    <row r="9" spans="1:12" ht="15" thickBot="1" x14ac:dyDescent="0.35">
      <c r="A9" s="381">
        <v>45541</v>
      </c>
      <c r="B9" s="391"/>
      <c r="C9" s="391"/>
      <c r="D9" s="391"/>
      <c r="F9" s="381">
        <v>45541</v>
      </c>
      <c r="G9" s="399">
        <v>4</v>
      </c>
    </row>
    <row r="10" spans="1:12" ht="15" thickBot="1" x14ac:dyDescent="0.35">
      <c r="A10" s="381">
        <v>45542</v>
      </c>
      <c r="B10" s="391"/>
      <c r="C10" s="391"/>
      <c r="D10" s="391"/>
      <c r="F10" s="381">
        <v>45542</v>
      </c>
      <c r="G10" s="399">
        <v>0</v>
      </c>
    </row>
    <row r="11" spans="1:12" ht="15" thickBot="1" x14ac:dyDescent="0.35">
      <c r="A11" s="381">
        <v>45543</v>
      </c>
      <c r="B11" s="391"/>
      <c r="C11" s="391"/>
      <c r="D11" s="391"/>
      <c r="F11" s="381">
        <v>45543</v>
      </c>
      <c r="G11" s="399">
        <v>3</v>
      </c>
    </row>
    <row r="12" spans="1:12" ht="15" thickBot="1" x14ac:dyDescent="0.35">
      <c r="A12" s="381">
        <v>45544</v>
      </c>
      <c r="B12" s="391">
        <v>14</v>
      </c>
      <c r="C12" s="391">
        <v>5</v>
      </c>
      <c r="D12" s="391">
        <v>0</v>
      </c>
      <c r="F12" s="381">
        <v>45544</v>
      </c>
      <c r="G12" s="399">
        <v>6</v>
      </c>
    </row>
    <row r="13" spans="1:12" ht="15" thickBot="1" x14ac:dyDescent="0.35">
      <c r="A13" s="381">
        <v>45545</v>
      </c>
      <c r="B13" s="391">
        <v>1</v>
      </c>
      <c r="C13" s="391">
        <v>4</v>
      </c>
      <c r="D13" s="391"/>
      <c r="F13" s="381">
        <v>45545</v>
      </c>
      <c r="G13" s="399">
        <v>2</v>
      </c>
    </row>
    <row r="14" spans="1:12" ht="15" thickBot="1" x14ac:dyDescent="0.35">
      <c r="A14" s="381">
        <v>45546</v>
      </c>
      <c r="B14" s="391">
        <v>5</v>
      </c>
      <c r="C14" s="391">
        <v>9</v>
      </c>
      <c r="D14" s="391"/>
      <c r="F14" s="381">
        <v>45546</v>
      </c>
      <c r="G14" s="399">
        <v>7</v>
      </c>
    </row>
    <row r="15" spans="1:12" ht="15" thickBot="1" x14ac:dyDescent="0.35">
      <c r="A15" s="381">
        <v>45547</v>
      </c>
      <c r="B15" s="391">
        <v>8</v>
      </c>
      <c r="C15" s="391">
        <v>17</v>
      </c>
      <c r="D15" s="391"/>
      <c r="F15" s="381">
        <v>45547</v>
      </c>
      <c r="G15" s="399">
        <v>8</v>
      </c>
    </row>
    <row r="16" spans="1:12" ht="15" thickBot="1" x14ac:dyDescent="0.35">
      <c r="A16" s="381">
        <v>45548</v>
      </c>
      <c r="B16" s="391">
        <v>11</v>
      </c>
      <c r="C16" s="391">
        <v>17</v>
      </c>
      <c r="D16" s="391"/>
      <c r="F16" s="381">
        <v>45548</v>
      </c>
      <c r="G16" s="399">
        <v>10</v>
      </c>
    </row>
    <row r="17" spans="1:16" ht="15" thickBot="1" x14ac:dyDescent="0.35">
      <c r="A17" s="381">
        <v>45549</v>
      </c>
      <c r="B17" s="407"/>
      <c r="C17" s="407"/>
      <c r="D17" s="407"/>
      <c r="F17" s="381">
        <v>45549</v>
      </c>
      <c r="G17" s="399"/>
    </row>
    <row r="18" spans="1:16" ht="15" thickBot="1" x14ac:dyDescent="0.35">
      <c r="A18" s="381">
        <v>45550</v>
      </c>
      <c r="B18" s="391">
        <v>2</v>
      </c>
      <c r="C18" s="391">
        <v>9</v>
      </c>
      <c r="D18" s="391"/>
      <c r="F18" s="381">
        <v>45550</v>
      </c>
      <c r="G18" s="399">
        <v>10</v>
      </c>
    </row>
    <row r="19" spans="1:16" ht="15" thickBot="1" x14ac:dyDescent="0.35">
      <c r="A19" s="381">
        <v>45551</v>
      </c>
      <c r="B19" s="391">
        <v>9</v>
      </c>
      <c r="C19" s="391">
        <v>14</v>
      </c>
      <c r="D19" s="391"/>
      <c r="F19" s="381">
        <v>45551</v>
      </c>
      <c r="G19" s="399">
        <v>9</v>
      </c>
      <c r="J19" s="481" t="s">
        <v>119</v>
      </c>
      <c r="K19" s="482"/>
      <c r="L19" s="482"/>
      <c r="M19" s="482"/>
      <c r="N19" s="482"/>
      <c r="O19" s="482"/>
      <c r="P19" s="483"/>
    </row>
    <row r="20" spans="1:16" ht="15" thickBot="1" x14ac:dyDescent="0.35">
      <c r="A20" s="381">
        <v>45552</v>
      </c>
      <c r="B20" s="391">
        <v>3</v>
      </c>
      <c r="C20" s="391">
        <v>7</v>
      </c>
      <c r="D20" s="391"/>
      <c r="F20" s="381">
        <v>45552</v>
      </c>
      <c r="G20" s="399">
        <v>5</v>
      </c>
      <c r="J20" s="484" t="s">
        <v>16</v>
      </c>
      <c r="K20" s="485"/>
      <c r="L20" s="485"/>
      <c r="M20" s="486"/>
      <c r="N20" s="484" t="s">
        <v>17</v>
      </c>
      <c r="O20" s="485"/>
      <c r="P20" s="486"/>
    </row>
    <row r="21" spans="1:16" ht="15" thickBot="1" x14ac:dyDescent="0.35">
      <c r="A21" s="381">
        <v>45553</v>
      </c>
      <c r="B21" s="391">
        <v>1</v>
      </c>
      <c r="C21" s="391">
        <v>13</v>
      </c>
      <c r="D21" s="391"/>
      <c r="F21" s="381">
        <v>45553</v>
      </c>
      <c r="G21" s="399">
        <v>5</v>
      </c>
      <c r="J21" s="401" t="s">
        <v>0</v>
      </c>
      <c r="K21" s="409" t="s">
        <v>3</v>
      </c>
      <c r="L21" s="409" t="s">
        <v>4</v>
      </c>
      <c r="M21" s="410" t="s">
        <v>5</v>
      </c>
      <c r="N21" s="411" t="s">
        <v>3</v>
      </c>
      <c r="O21" s="409" t="s">
        <v>4</v>
      </c>
      <c r="P21" s="402" t="s">
        <v>5</v>
      </c>
    </row>
    <row r="22" spans="1:16" ht="15" thickBot="1" x14ac:dyDescent="0.35">
      <c r="A22" s="381">
        <v>45554</v>
      </c>
      <c r="B22" s="391">
        <v>9</v>
      </c>
      <c r="C22" s="391">
        <v>14</v>
      </c>
      <c r="D22" s="391"/>
      <c r="F22" s="381">
        <v>45554</v>
      </c>
      <c r="G22" s="399">
        <v>9</v>
      </c>
      <c r="J22" s="403">
        <v>45551</v>
      </c>
      <c r="K22" s="173">
        <v>35</v>
      </c>
      <c r="L22" s="173">
        <v>54</v>
      </c>
      <c r="M22" s="174"/>
      <c r="N22" s="404"/>
      <c r="O22" s="173"/>
      <c r="P22" s="174"/>
    </row>
    <row r="23" spans="1:16" ht="15" thickBot="1" x14ac:dyDescent="0.35">
      <c r="A23" s="381">
        <v>45555</v>
      </c>
      <c r="B23" s="391">
        <v>3</v>
      </c>
      <c r="C23" s="391">
        <v>13</v>
      </c>
      <c r="D23" s="391"/>
      <c r="F23" s="381">
        <v>45555</v>
      </c>
      <c r="G23" s="399">
        <v>9</v>
      </c>
      <c r="J23" s="403">
        <v>45560</v>
      </c>
      <c r="K23" s="173">
        <v>39</v>
      </c>
      <c r="L23" s="173">
        <v>44</v>
      </c>
      <c r="M23" s="174"/>
      <c r="N23" s="404"/>
      <c r="O23" s="173"/>
      <c r="P23" s="174"/>
    </row>
    <row r="24" spans="1:16" ht="15" thickBot="1" x14ac:dyDescent="0.35">
      <c r="A24" s="381">
        <v>45556</v>
      </c>
      <c r="B24" s="407"/>
      <c r="C24" s="407"/>
      <c r="D24" s="407"/>
      <c r="F24" s="381">
        <v>45556</v>
      </c>
      <c r="G24" s="399"/>
      <c r="J24" s="403">
        <v>45567</v>
      </c>
      <c r="K24" s="173">
        <v>34</v>
      </c>
      <c r="L24" s="173">
        <v>37</v>
      </c>
      <c r="M24" s="174"/>
      <c r="N24" s="404"/>
      <c r="O24" s="173"/>
      <c r="P24" s="174"/>
    </row>
    <row r="25" spans="1:16" ht="15" thickBot="1" x14ac:dyDescent="0.35">
      <c r="A25" s="381">
        <v>45557</v>
      </c>
      <c r="B25" s="407"/>
      <c r="C25" s="407"/>
      <c r="D25" s="407"/>
      <c r="F25" s="381">
        <v>45557</v>
      </c>
      <c r="G25" s="399"/>
      <c r="J25" s="355"/>
      <c r="K25" s="173"/>
      <c r="L25" s="173"/>
      <c r="M25" s="174"/>
      <c r="N25" s="404"/>
      <c r="O25" s="173"/>
      <c r="P25" s="174"/>
    </row>
    <row r="26" spans="1:16" ht="15" thickBot="1" x14ac:dyDescent="0.35">
      <c r="A26" s="381">
        <v>45558</v>
      </c>
      <c r="B26" s="391">
        <v>14</v>
      </c>
      <c r="C26" s="391">
        <v>14</v>
      </c>
      <c r="D26" s="391"/>
      <c r="F26" s="381">
        <v>45558</v>
      </c>
      <c r="G26" s="399">
        <v>12</v>
      </c>
      <c r="J26" s="355"/>
      <c r="K26" s="173"/>
      <c r="L26" s="173"/>
      <c r="M26" s="174"/>
      <c r="N26" s="404"/>
      <c r="O26" s="173"/>
      <c r="P26" s="174"/>
    </row>
    <row r="27" spans="1:16" ht="15" thickBot="1" x14ac:dyDescent="0.35">
      <c r="A27" s="381">
        <v>45559</v>
      </c>
      <c r="B27" s="391">
        <v>2</v>
      </c>
      <c r="C27" s="391">
        <v>14</v>
      </c>
      <c r="D27" s="391"/>
      <c r="F27" s="381">
        <v>45559</v>
      </c>
      <c r="G27" s="399">
        <v>9</v>
      </c>
      <c r="J27" s="355"/>
      <c r="K27" s="173"/>
      <c r="L27" s="173"/>
      <c r="M27" s="174"/>
      <c r="N27" s="404"/>
      <c r="O27" s="173"/>
      <c r="P27" s="174"/>
    </row>
    <row r="28" spans="1:16" ht="15" thickBot="1" x14ac:dyDescent="0.35">
      <c r="A28" s="381">
        <v>45560</v>
      </c>
      <c r="B28" s="407"/>
      <c r="C28" s="407"/>
      <c r="D28" s="407"/>
      <c r="F28" s="381">
        <v>45560</v>
      </c>
      <c r="G28" s="399"/>
      <c r="J28" s="355"/>
      <c r="K28" s="173"/>
      <c r="L28" s="173"/>
      <c r="M28" s="174"/>
      <c r="N28" s="404"/>
      <c r="O28" s="173"/>
      <c r="P28" s="174"/>
    </row>
    <row r="29" spans="1:16" ht="15" thickBot="1" x14ac:dyDescent="0.35">
      <c r="A29" s="381">
        <v>45561</v>
      </c>
      <c r="B29" s="391">
        <v>5</v>
      </c>
      <c r="C29" s="391">
        <v>5</v>
      </c>
      <c r="D29" s="391"/>
      <c r="F29" s="381">
        <v>45561</v>
      </c>
      <c r="G29" s="399">
        <v>5</v>
      </c>
      <c r="J29" s="405" t="s">
        <v>27</v>
      </c>
      <c r="K29" s="210">
        <f>SUM(K22:K28)</f>
        <v>108</v>
      </c>
      <c r="L29" s="210">
        <f>SUM(L22:L28)</f>
        <v>135</v>
      </c>
      <c r="M29" s="211">
        <v>0</v>
      </c>
      <c r="N29" s="406">
        <v>0</v>
      </c>
      <c r="O29" s="210">
        <v>0</v>
      </c>
      <c r="P29" s="211">
        <v>0</v>
      </c>
    </row>
    <row r="30" spans="1:16" ht="15" thickBot="1" x14ac:dyDescent="0.35">
      <c r="A30" s="381">
        <v>45562</v>
      </c>
      <c r="B30" s="391">
        <v>6</v>
      </c>
      <c r="C30" s="391">
        <v>11</v>
      </c>
      <c r="D30" s="391"/>
      <c r="F30" s="381">
        <v>45562</v>
      </c>
      <c r="G30" s="399">
        <v>6</v>
      </c>
    </row>
    <row r="31" spans="1:16" ht="15" thickBot="1" x14ac:dyDescent="0.35">
      <c r="A31" s="381">
        <v>45563</v>
      </c>
      <c r="B31" s="407"/>
      <c r="C31" s="407"/>
      <c r="D31" s="407"/>
      <c r="F31" s="381">
        <v>45563</v>
      </c>
      <c r="G31" s="399"/>
    </row>
    <row r="32" spans="1:16" ht="15" thickBot="1" x14ac:dyDescent="0.35">
      <c r="A32" s="381">
        <v>45564</v>
      </c>
      <c r="B32" s="407"/>
      <c r="C32" s="407"/>
      <c r="D32" s="407"/>
      <c r="F32" s="381">
        <v>45564</v>
      </c>
      <c r="G32" s="399"/>
    </row>
    <row r="33" spans="1:7" ht="15" thickBot="1" x14ac:dyDescent="0.35">
      <c r="A33" s="381">
        <v>45565</v>
      </c>
      <c r="B33" s="391">
        <v>0</v>
      </c>
      <c r="C33" s="391">
        <v>2</v>
      </c>
      <c r="D33" s="391"/>
      <c r="F33" s="381">
        <v>45565</v>
      </c>
      <c r="G33" s="399">
        <v>5</v>
      </c>
    </row>
    <row r="34" spans="1:7" ht="15" thickBot="1" x14ac:dyDescent="0.35">
      <c r="A34" s="381">
        <v>45566</v>
      </c>
      <c r="B34" s="391"/>
      <c r="C34" s="391"/>
      <c r="D34" s="391"/>
      <c r="F34" s="381"/>
      <c r="G34" s="399"/>
    </row>
    <row r="35" spans="1:7" ht="15" thickBot="1" x14ac:dyDescent="0.35">
      <c r="A35" s="381">
        <v>45567</v>
      </c>
      <c r="B35" s="391"/>
      <c r="C35" s="391"/>
      <c r="D35" s="391"/>
      <c r="F35" s="381"/>
      <c r="G35" s="399"/>
    </row>
    <row r="36" spans="1:7" ht="15" thickBot="1" x14ac:dyDescent="0.35">
      <c r="A36" s="381">
        <v>45568</v>
      </c>
      <c r="B36" s="391"/>
      <c r="C36" s="391"/>
      <c r="D36" s="391"/>
      <c r="F36" s="381"/>
      <c r="G36" s="399"/>
    </row>
    <row r="37" spans="1:7" ht="15" thickBot="1" x14ac:dyDescent="0.35">
      <c r="A37" s="381">
        <v>45569</v>
      </c>
      <c r="B37" s="391"/>
      <c r="C37" s="391"/>
      <c r="D37" s="391"/>
      <c r="F37" s="381"/>
      <c r="G37" s="399"/>
    </row>
    <row r="38" spans="1:7" ht="15" thickBot="1" x14ac:dyDescent="0.35">
      <c r="A38" s="381">
        <v>45570</v>
      </c>
      <c r="B38" s="391"/>
      <c r="C38" s="391"/>
      <c r="D38" s="391"/>
      <c r="F38" s="381"/>
      <c r="G38" s="399"/>
    </row>
    <row r="39" spans="1:7" ht="15" thickBot="1" x14ac:dyDescent="0.35">
      <c r="A39" s="381">
        <v>45571</v>
      </c>
      <c r="B39" s="391"/>
      <c r="C39" s="391"/>
      <c r="D39" s="391"/>
      <c r="F39" s="381"/>
      <c r="G39" s="399"/>
    </row>
    <row r="40" spans="1:7" ht="15" thickBot="1" x14ac:dyDescent="0.35">
      <c r="A40" s="381">
        <v>45572</v>
      </c>
      <c r="B40" s="391"/>
      <c r="C40" s="391"/>
      <c r="D40" s="391"/>
      <c r="F40" s="381"/>
      <c r="G40" s="399"/>
    </row>
    <row r="41" spans="1:7" ht="15" thickBot="1" x14ac:dyDescent="0.35">
      <c r="A41" s="381">
        <v>45573</v>
      </c>
      <c r="B41" s="391"/>
      <c r="C41" s="391"/>
      <c r="D41" s="391"/>
      <c r="F41" s="381"/>
      <c r="G41" s="399"/>
    </row>
    <row r="42" spans="1:7" ht="15" thickBot="1" x14ac:dyDescent="0.35">
      <c r="A42" s="381">
        <v>45574</v>
      </c>
      <c r="B42" s="391"/>
      <c r="C42" s="391"/>
      <c r="D42" s="391"/>
      <c r="F42" s="381"/>
      <c r="G42" s="399"/>
    </row>
    <row r="43" spans="1:7" ht="15" thickBot="1" x14ac:dyDescent="0.35">
      <c r="A43" s="381">
        <v>45575</v>
      </c>
      <c r="B43" s="408"/>
      <c r="C43" s="408"/>
      <c r="D43" s="408"/>
      <c r="F43" s="381"/>
      <c r="G43" s="399"/>
    </row>
    <row r="44" spans="1:7" ht="15" thickBot="1" x14ac:dyDescent="0.35">
      <c r="A44" s="383" t="s">
        <v>68</v>
      </c>
      <c r="B44" s="393">
        <f>SUM(B4:B43)</f>
        <v>113</v>
      </c>
      <c r="C44" s="393">
        <f>SUM(C4:C43)</f>
        <v>228</v>
      </c>
      <c r="D44" s="393">
        <f t="shared" ref="D44" si="0">SUM(D3:D43)</f>
        <v>3</v>
      </c>
      <c r="F44" s="381"/>
      <c r="G44" s="399"/>
    </row>
    <row r="45" spans="1:7" ht="15" thickBot="1" x14ac:dyDescent="0.35">
      <c r="A45" s="384" t="s">
        <v>65</v>
      </c>
      <c r="B45" s="394">
        <v>62</v>
      </c>
      <c r="C45" s="394">
        <v>138</v>
      </c>
      <c r="D45" s="394">
        <v>3</v>
      </c>
      <c r="F45" s="385" t="s">
        <v>50</v>
      </c>
      <c r="G45" s="393">
        <f>SUM(G4:G44)</f>
        <v>153</v>
      </c>
    </row>
    <row r="46" spans="1:7" ht="15" thickBot="1" x14ac:dyDescent="0.35">
      <c r="A46" s="384" t="s">
        <v>45</v>
      </c>
      <c r="B46" s="394">
        <v>51</v>
      </c>
      <c r="C46" s="394">
        <v>129</v>
      </c>
      <c r="D46" s="394">
        <v>1</v>
      </c>
      <c r="F46" s="385" t="s">
        <v>65</v>
      </c>
      <c r="G46" s="393">
        <v>131</v>
      </c>
    </row>
    <row r="47" spans="1:7" ht="15" thickBot="1" x14ac:dyDescent="0.35">
      <c r="A47" s="386" t="s">
        <v>63</v>
      </c>
      <c r="B47" s="395">
        <v>9</v>
      </c>
      <c r="C47" s="395">
        <v>22</v>
      </c>
      <c r="D47" s="395"/>
      <c r="F47" s="386" t="s">
        <v>63</v>
      </c>
      <c r="G47" s="392">
        <v>115</v>
      </c>
    </row>
    <row r="48" spans="1:7" ht="15" thickBot="1" x14ac:dyDescent="0.35">
      <c r="A48" s="386" t="s">
        <v>91</v>
      </c>
      <c r="B48" s="396">
        <f>SUM(B44:B47)</f>
        <v>235</v>
      </c>
      <c r="C48" s="396">
        <f>SUM(C44:C47)</f>
        <v>517</v>
      </c>
      <c r="D48" s="396">
        <f>SUM(D44:D47)</f>
        <v>7</v>
      </c>
      <c r="F48" s="386" t="s">
        <v>45</v>
      </c>
      <c r="G48" s="400">
        <v>288</v>
      </c>
    </row>
    <row r="49" spans="6:7" ht="15" thickBot="1" x14ac:dyDescent="0.35">
      <c r="F49" s="386" t="s">
        <v>91</v>
      </c>
      <c r="G49" s="400">
        <f>SUM(G45:G48)</f>
        <v>687</v>
      </c>
    </row>
  </sheetData>
  <mergeCells count="12">
    <mergeCell ref="K6:L6"/>
    <mergeCell ref="J19:P19"/>
    <mergeCell ref="J20:M20"/>
    <mergeCell ref="N20:P20"/>
    <mergeCell ref="K3:L3"/>
    <mergeCell ref="K4:L4"/>
    <mergeCell ref="K5:L5"/>
    <mergeCell ref="A1:D1"/>
    <mergeCell ref="F1:G1"/>
    <mergeCell ref="J1:L1"/>
    <mergeCell ref="B2:D2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89" t="s">
        <v>7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37" t="s">
        <v>16</v>
      </c>
      <c r="C4" s="437"/>
      <c r="D4" s="437"/>
      <c r="E4" s="437" t="s">
        <v>17</v>
      </c>
      <c r="F4" s="437"/>
      <c r="G4" s="437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91" t="s">
        <v>101</v>
      </c>
      <c r="B6" s="492"/>
      <c r="C6" s="492"/>
      <c r="D6" s="492"/>
      <c r="E6" s="492"/>
      <c r="F6" s="492"/>
      <c r="G6" s="492"/>
      <c r="H6" s="492"/>
      <c r="I6" s="493"/>
    </row>
    <row r="7" spans="1:21" x14ac:dyDescent="0.3">
      <c r="A7" s="494"/>
      <c r="B7" s="495"/>
      <c r="C7" s="495"/>
      <c r="D7" s="495"/>
      <c r="E7" s="495"/>
      <c r="F7" s="495"/>
      <c r="G7" s="495"/>
      <c r="H7" s="495"/>
      <c r="I7" s="496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3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2" t="s">
        <v>61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63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65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68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441" t="s">
        <v>39</v>
      </c>
      <c r="B24" s="442"/>
      <c r="C24" s="442"/>
      <c r="D24" s="442"/>
      <c r="E24" s="83"/>
      <c r="G24" s="457" t="s">
        <v>18</v>
      </c>
      <c r="H24" s="458"/>
      <c r="I24" s="459"/>
      <c r="K24" s="441" t="s">
        <v>40</v>
      </c>
      <c r="L24" s="442"/>
      <c r="M24" s="442"/>
      <c r="N24" s="442"/>
      <c r="O24" s="442"/>
      <c r="P24" s="442"/>
      <c r="Q24" s="443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67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6"/>
      <c r="I26" s="356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5">
        <f>B26</f>
        <v>0</v>
      </c>
      <c r="C27" s="315">
        <f t="shared" ref="C27:D27" si="2">C26</f>
        <v>0</v>
      </c>
      <c r="D27" s="315">
        <f t="shared" si="2"/>
        <v>0</v>
      </c>
      <c r="E27" s="316"/>
      <c r="G27" s="15"/>
      <c r="H27" s="356"/>
      <c r="I27" s="356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61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63</v>
      </c>
      <c r="B29" s="132"/>
      <c r="C29" s="132"/>
      <c r="D29" s="132"/>
      <c r="E29" s="319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19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64</v>
      </c>
      <c r="B31" s="132"/>
      <c r="C31" s="132"/>
      <c r="D31" s="132"/>
      <c r="E31" s="319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50</v>
      </c>
      <c r="B32" s="132"/>
      <c r="C32" s="132"/>
      <c r="D32" s="132"/>
      <c r="E32" s="319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0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7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8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78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95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100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M24" sqref="M24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87</v>
      </c>
    </row>
    <row r="2" spans="1:16" ht="15" thickBot="1" x14ac:dyDescent="0.35"/>
    <row r="3" spans="1:16" x14ac:dyDescent="0.3">
      <c r="A3" s="321" t="s">
        <v>88</v>
      </c>
      <c r="B3" s="322"/>
      <c r="C3" s="322"/>
      <c r="D3" s="322"/>
      <c r="E3" s="322"/>
      <c r="F3" s="322"/>
      <c r="G3" s="323"/>
      <c r="I3" s="321" t="s">
        <v>89</v>
      </c>
      <c r="J3" s="322"/>
      <c r="K3" s="322"/>
      <c r="L3" s="322"/>
      <c r="M3" s="322"/>
      <c r="N3" s="322"/>
      <c r="O3" s="323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90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91" t="s">
        <v>101</v>
      </c>
      <c r="B6" s="492"/>
      <c r="C6" s="492"/>
      <c r="D6" s="492"/>
      <c r="E6" s="492"/>
      <c r="F6" s="492"/>
      <c r="G6" s="493"/>
      <c r="I6" s="29"/>
      <c r="J6" s="4"/>
      <c r="K6" s="4"/>
      <c r="L6" s="4"/>
      <c r="M6" s="4"/>
      <c r="N6" s="4"/>
      <c r="O6" s="10"/>
    </row>
    <row r="7" spans="1:16" x14ac:dyDescent="0.3">
      <c r="A7" s="494"/>
      <c r="B7" s="495"/>
      <c r="C7" s="495"/>
      <c r="D7" s="495"/>
      <c r="E7" s="495"/>
      <c r="F7" s="495"/>
      <c r="G7" s="496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4"/>
      <c r="J10" s="4"/>
      <c r="K10" s="4"/>
      <c r="L10" s="4"/>
      <c r="M10" s="4"/>
      <c r="N10" s="4"/>
      <c r="O10" s="10"/>
      <c r="P10" s="348"/>
    </row>
    <row r="11" spans="1:16" x14ac:dyDescent="0.3">
      <c r="A11" s="15"/>
      <c r="B11" s="279"/>
      <c r="C11" s="279"/>
      <c r="D11" s="279"/>
      <c r="E11" s="279"/>
      <c r="F11" s="279"/>
      <c r="G11" s="327"/>
      <c r="I11" s="15"/>
      <c r="J11" s="279"/>
      <c r="K11" s="279"/>
      <c r="L11" s="279"/>
      <c r="M11" s="279"/>
      <c r="N11" s="279"/>
      <c r="O11" s="327"/>
    </row>
    <row r="12" spans="1:16" x14ac:dyDescent="0.3">
      <c r="A12" s="15"/>
      <c r="B12" s="325"/>
      <c r="C12" s="325"/>
      <c r="D12" s="325"/>
      <c r="E12" s="325"/>
      <c r="F12" s="325"/>
      <c r="G12" s="347"/>
      <c r="I12" s="15"/>
      <c r="J12" s="279"/>
      <c r="K12" s="279"/>
      <c r="L12" s="279"/>
      <c r="M12" s="279"/>
      <c r="N12" s="279"/>
      <c r="O12" s="327"/>
    </row>
    <row r="13" spans="1:16" x14ac:dyDescent="0.3">
      <c r="A13" s="29"/>
      <c r="B13" s="279"/>
      <c r="C13" s="279"/>
      <c r="D13" s="279"/>
      <c r="E13" s="279"/>
      <c r="F13" s="279"/>
      <c r="G13" s="327"/>
      <c r="I13" s="15"/>
      <c r="J13" s="279"/>
      <c r="K13" s="279"/>
      <c r="L13" s="279"/>
      <c r="M13" s="279"/>
      <c r="N13" s="279"/>
      <c r="O13" s="327"/>
    </row>
    <row r="14" spans="1:16" ht="15" thickBot="1" x14ac:dyDescent="0.35">
      <c r="A14" s="324"/>
      <c r="B14" s="279"/>
      <c r="C14" s="279"/>
      <c r="D14" s="279"/>
      <c r="E14" s="279"/>
      <c r="F14" s="279"/>
      <c r="G14" s="279"/>
      <c r="I14" s="349" t="s">
        <v>91</v>
      </c>
      <c r="J14" s="326">
        <f t="shared" ref="J14:O14" si="0">SUM(J6:J13)</f>
        <v>0</v>
      </c>
      <c r="K14" s="326">
        <f t="shared" si="0"/>
        <v>0</v>
      </c>
      <c r="L14" s="326">
        <f t="shared" si="0"/>
        <v>0</v>
      </c>
      <c r="M14" s="326">
        <f t="shared" si="0"/>
        <v>0</v>
      </c>
      <c r="N14" s="326">
        <f t="shared" si="0"/>
        <v>0</v>
      </c>
      <c r="O14" s="350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7"/>
      <c r="I15" s="332"/>
      <c r="J15" s="333"/>
      <c r="K15" s="333"/>
      <c r="L15" s="333"/>
      <c r="M15" s="333"/>
      <c r="N15" s="333"/>
      <c r="O15" s="334"/>
    </row>
    <row r="16" spans="1:16" ht="15" thickBot="1" x14ac:dyDescent="0.35">
      <c r="A16" s="328"/>
      <c r="B16" s="329"/>
      <c r="C16" s="329"/>
      <c r="D16" s="329"/>
      <c r="E16" s="329"/>
      <c r="F16" s="329"/>
      <c r="G16" s="330"/>
      <c r="I16" s="335"/>
      <c r="J16" s="336"/>
      <c r="K16" s="336"/>
      <c r="L16" s="336"/>
      <c r="M16" s="336"/>
      <c r="N16" s="336"/>
      <c r="O16" s="337"/>
    </row>
    <row r="17" spans="1:15" ht="15" thickBot="1" x14ac:dyDescent="0.35">
      <c r="A17" s="331" t="s">
        <v>91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39"/>
      <c r="J17" s="340"/>
      <c r="K17" s="340"/>
      <c r="L17" s="340"/>
      <c r="M17" s="340"/>
      <c r="N17" s="340"/>
      <c r="O17" s="341"/>
    </row>
    <row r="18" spans="1:15" x14ac:dyDescent="0.3">
      <c r="A18" s="332"/>
      <c r="B18" s="333"/>
      <c r="C18" s="333"/>
      <c r="D18" s="333"/>
      <c r="E18" s="333"/>
      <c r="F18" s="333"/>
      <c r="G18" s="334"/>
      <c r="I18" s="339"/>
      <c r="J18" s="340"/>
      <c r="K18" s="340"/>
      <c r="L18" s="340"/>
      <c r="M18" s="340"/>
      <c r="N18" s="340"/>
      <c r="O18" s="341"/>
    </row>
    <row r="19" spans="1:15" x14ac:dyDescent="0.3">
      <c r="A19" s="335"/>
      <c r="B19" s="336"/>
      <c r="C19" s="336"/>
      <c r="D19" s="336"/>
      <c r="E19" s="336"/>
      <c r="F19" s="336"/>
      <c r="G19" s="337"/>
      <c r="I19" s="339"/>
      <c r="J19" s="340"/>
      <c r="K19" s="340"/>
      <c r="L19" s="340"/>
      <c r="M19" s="340"/>
      <c r="N19" s="340"/>
      <c r="O19" s="341"/>
    </row>
    <row r="20" spans="1:15" x14ac:dyDescent="0.3">
      <c r="A20" s="339"/>
      <c r="B20" s="340"/>
      <c r="C20" s="340"/>
      <c r="D20" s="340"/>
      <c r="E20" s="340"/>
      <c r="F20" s="340"/>
      <c r="G20" s="341"/>
      <c r="I20" s="339"/>
      <c r="J20" s="340"/>
      <c r="K20" s="340"/>
      <c r="L20" s="340"/>
      <c r="M20" s="340"/>
      <c r="N20" s="340"/>
      <c r="O20" s="341"/>
    </row>
    <row r="21" spans="1:15" ht="15" thickBot="1" x14ac:dyDescent="0.35">
      <c r="A21" s="339"/>
      <c r="B21" s="340"/>
      <c r="C21" s="340"/>
      <c r="D21" s="340"/>
      <c r="E21" s="340"/>
      <c r="F21" s="340"/>
      <c r="G21" s="341"/>
      <c r="I21" s="342" t="s">
        <v>92</v>
      </c>
      <c r="J21" s="343">
        <f>SUM(J16:J20)</f>
        <v>0</v>
      </c>
      <c r="K21" s="343">
        <f t="shared" ref="K21:O21" si="1">SUM(K16:K20)</f>
        <v>0</v>
      </c>
      <c r="L21" s="343">
        <f t="shared" si="1"/>
        <v>0</v>
      </c>
      <c r="M21" s="343">
        <f t="shared" si="1"/>
        <v>0</v>
      </c>
      <c r="N21" s="343">
        <f t="shared" si="1"/>
        <v>0</v>
      </c>
      <c r="O21" s="344">
        <f t="shared" si="1"/>
        <v>0</v>
      </c>
    </row>
    <row r="22" spans="1:15" x14ac:dyDescent="0.3">
      <c r="A22" s="339"/>
      <c r="B22" s="340"/>
      <c r="C22" s="340"/>
      <c r="D22" s="340"/>
      <c r="E22" s="340"/>
      <c r="F22" s="340"/>
      <c r="G22" s="341"/>
    </row>
    <row r="23" spans="1:15" x14ac:dyDescent="0.3">
      <c r="A23" s="339"/>
      <c r="B23" s="340"/>
      <c r="C23" s="340"/>
      <c r="D23" s="340"/>
      <c r="E23" s="340"/>
      <c r="F23" s="340"/>
      <c r="G23" s="341"/>
      <c r="I23" s="338"/>
    </row>
    <row r="24" spans="1:15" ht="15" thickBot="1" x14ac:dyDescent="0.35">
      <c r="A24" s="342" t="s">
        <v>92</v>
      </c>
      <c r="B24" s="343">
        <f>SUM(B19:B23)</f>
        <v>0</v>
      </c>
      <c r="C24" s="343">
        <f t="shared" ref="C24:G24" si="2">SUM(C19:C23)</f>
        <v>0</v>
      </c>
      <c r="D24" s="343">
        <f t="shared" si="2"/>
        <v>0</v>
      </c>
      <c r="E24" s="343">
        <f t="shared" si="2"/>
        <v>0</v>
      </c>
      <c r="F24" s="343">
        <f t="shared" si="2"/>
        <v>0</v>
      </c>
      <c r="G24" s="344">
        <f t="shared" si="2"/>
        <v>0</v>
      </c>
      <c r="I24" s="338"/>
    </row>
    <row r="25" spans="1:15" x14ac:dyDescent="0.3">
      <c r="I25" s="338"/>
    </row>
    <row r="26" spans="1:15" x14ac:dyDescent="0.3">
      <c r="I26" s="338"/>
    </row>
    <row r="28" spans="1:15" ht="16.2" thickBot="1" x14ac:dyDescent="0.35">
      <c r="A28" s="5" t="s">
        <v>93</v>
      </c>
      <c r="I28" s="5" t="s">
        <v>94</v>
      </c>
    </row>
    <row r="29" spans="1:15" x14ac:dyDescent="0.3">
      <c r="A29" s="441" t="s">
        <v>39</v>
      </c>
      <c r="B29" s="442"/>
      <c r="C29" s="442"/>
      <c r="D29" s="442"/>
      <c r="E29" s="83"/>
      <c r="I29" s="441" t="s">
        <v>39</v>
      </c>
      <c r="J29" s="442"/>
      <c r="K29" s="442"/>
      <c r="L29" s="442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67</v>
      </c>
      <c r="I30" s="27"/>
      <c r="J30" s="6" t="s">
        <v>3</v>
      </c>
      <c r="K30" s="6" t="s">
        <v>4</v>
      </c>
      <c r="L30" s="6" t="s">
        <v>37</v>
      </c>
      <c r="M30" s="175" t="s">
        <v>67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5"/>
      <c r="B38" s="146"/>
      <c r="C38" s="146"/>
      <c r="D38" s="146"/>
      <c r="E38" s="185"/>
      <c r="I38" s="345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Santiam</vt:lpstr>
      <vt:lpstr>South Santiam</vt:lpstr>
      <vt:lpstr>Middle Fork</vt:lpstr>
      <vt:lpstr>Leaburg Sorter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2024-03-04T20:19:51Z</cp:lastPrinted>
  <dcterms:created xsi:type="dcterms:W3CDTF">2014-09-08T22:35:02Z</dcterms:created>
  <dcterms:modified xsi:type="dcterms:W3CDTF">2025-01-13T16:09:45Z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